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<sst xmlns="http://schemas.openxmlformats.org/spreadsheetml/2006/main" count="372" uniqueCount="159">
  <si>
    <t xml:space="preserve"> </t>
  </si>
  <si>
    <t xml:space="preserve">    расшифровка подписи</t>
  </si>
  <si>
    <t>подпись</t>
  </si>
  <si>
    <t>расшифровка подписи</t>
  </si>
  <si>
    <t xml:space="preserve">подпись      </t>
  </si>
  <si>
    <t xml:space="preserve">   Главный бухгалтер</t>
  </si>
  <si>
    <t xml:space="preserve">     то же в пересчете на рубли ..............</t>
  </si>
  <si>
    <t>Средства в иностранной валюте ............</t>
  </si>
  <si>
    <t>Средства на расходы учреждения ........</t>
  </si>
  <si>
    <t>Средства для перевода учреждениям, находящимся в ведении главного распорядителя (распорядителя), и на другие мероприятия .............................</t>
  </si>
  <si>
    <t>Остаток на конец отчетного периода</t>
  </si>
  <si>
    <t>Кассовые расходы</t>
  </si>
  <si>
    <t>Профинансировано</t>
  </si>
  <si>
    <t>Остаток на начало года</t>
  </si>
  <si>
    <t>Код строки</t>
  </si>
  <si>
    <t>Наименование текущего счета</t>
  </si>
  <si>
    <t>И МЕСТНЫХ БЮДЖЕТОВ НА СЧЕТАХ УЧРЕЖДЕНИЙ</t>
  </si>
  <si>
    <t>2. СВЕДЕНИЯ О ДВИЖЕНИИ СРЕДСТВ БЮДЖЕТОВ СУБЪЕКТОВ РОССИЙСКОЙ ФЕДЕРАЦИИ</t>
  </si>
  <si>
    <t>на 1 ноября 2008г.</t>
  </si>
  <si>
    <t>01  11  2008</t>
  </si>
  <si>
    <t>Пособия по социальной помощи населению</t>
  </si>
  <si>
    <t>Увеличение стоимости материальных запасов</t>
  </si>
  <si>
    <t>Прочие работы, услуги</t>
  </si>
  <si>
    <t>Начисления на выплаты по оплате труда</t>
  </si>
  <si>
    <t>Заработная плата</t>
  </si>
  <si>
    <t>Прочие расходы</t>
  </si>
  <si>
    <t>Коммунальные услуги</t>
  </si>
  <si>
    <t>Услуги связи</t>
  </si>
  <si>
    <t>Прочие выплаты</t>
  </si>
  <si>
    <t>Код</t>
  </si>
  <si>
    <t>Наименование видов расходов и статей экономической классификации расходов</t>
  </si>
  <si>
    <t>1.РАСХОДЫ</t>
  </si>
  <si>
    <t>по ОКЕИ</t>
  </si>
  <si>
    <t>Единица измерения: руб.</t>
  </si>
  <si>
    <t>по ОКУД</t>
  </si>
  <si>
    <t>Периодичность: месячная</t>
  </si>
  <si>
    <t>000</t>
  </si>
  <si>
    <t>по ППП</t>
  </si>
  <si>
    <t>Главный распорядитель  (распорядитель)</t>
  </si>
  <si>
    <t>по ОКПО</t>
  </si>
  <si>
    <t>Учреждение</t>
  </si>
  <si>
    <t>Дата</t>
  </si>
  <si>
    <t xml:space="preserve">  по ОКУД</t>
  </si>
  <si>
    <t>Форма № 1-мм</t>
  </si>
  <si>
    <t>КОДЫ</t>
  </si>
  <si>
    <t>РОССИЙСКОЙ ФЕДЕРАЦИИ И МЕСТНЫХ БЮДЖЕТОВ</t>
  </si>
  <si>
    <t>И ОРГАНИЗАЦИЙ, ФИНАНСИРУЕМЫХ ИЗ БЮДЖЕТОВ СУБЪЕКТОВ</t>
  </si>
  <si>
    <t>Расходы</t>
  </si>
  <si>
    <t>КВСР</t>
  </si>
  <si>
    <t>КФСР</t>
  </si>
  <si>
    <t>КЦСР</t>
  </si>
  <si>
    <t xml:space="preserve">         КВР</t>
  </si>
  <si>
    <t>КЭСР</t>
  </si>
  <si>
    <t>223.02.00  оплата за  электроэнергию</t>
  </si>
  <si>
    <t>223.03.00 оплата за водопотребление</t>
  </si>
  <si>
    <t>Услуги по содержанию имущества</t>
  </si>
  <si>
    <t>Котельно-печное топливо</t>
  </si>
  <si>
    <t>0702</t>
  </si>
  <si>
    <t xml:space="preserve">Итого по </t>
  </si>
  <si>
    <t>Социальные пособия,выплачиваемые пенсионерам</t>
  </si>
  <si>
    <t>263.01.00 Льготные коммунальные</t>
  </si>
  <si>
    <t>И.Я.Чалая</t>
  </si>
  <si>
    <t>С.В.Руденко</t>
  </si>
  <si>
    <t>Командировочные расходы (суточные)</t>
  </si>
  <si>
    <t>Руководитель _______________</t>
  </si>
  <si>
    <t>223.04.00 оплата за газоснабжение</t>
  </si>
  <si>
    <t>Транспортные услуги</t>
  </si>
  <si>
    <t>Прочие работы, услуги (итого)</t>
  </si>
  <si>
    <t>ОТЧЕТ ОБ ИСПОЛНЕНИИ СУБСИДИЙ УЧРЕЖДЕНИЙ</t>
  </si>
  <si>
    <t>МБОУ СОШ  № 10</t>
  </si>
  <si>
    <t>Компенсац выплаты по коммун услугам</t>
  </si>
  <si>
    <t>Компенсация на книгоизд продукцию</t>
  </si>
  <si>
    <t>Частичная компенсация удорожания стоимости питания в общеобр. школах</t>
  </si>
  <si>
    <t>Горюче-смазочные материалы</t>
  </si>
  <si>
    <t>субКЭСР</t>
  </si>
  <si>
    <t>2230200</t>
  </si>
  <si>
    <t>2230300</t>
  </si>
  <si>
    <t>2900100</t>
  </si>
  <si>
    <t>2120100</t>
  </si>
  <si>
    <t>2120200</t>
  </si>
  <si>
    <t>2260100</t>
  </si>
  <si>
    <t>3400500</t>
  </si>
  <si>
    <t>3400200</t>
  </si>
  <si>
    <t>2630100</t>
  </si>
  <si>
    <t>0709</t>
  </si>
  <si>
    <t>Частичная компенсация удорожания стоимости питания учащихся</t>
  </si>
  <si>
    <t>Частичная компенсация удорожания стоимости питания педработников</t>
  </si>
  <si>
    <t>5221602</t>
  </si>
  <si>
    <t>5221603</t>
  </si>
  <si>
    <t>7960705</t>
  </si>
  <si>
    <t>Прочие услуги</t>
  </si>
  <si>
    <t>7960707</t>
  </si>
  <si>
    <t>Утверждено субсидий на отчетный период</t>
  </si>
  <si>
    <t>5222301</t>
  </si>
  <si>
    <t>5222302</t>
  </si>
  <si>
    <t>Остаток  субсидий на тек месяц</t>
  </si>
  <si>
    <t>7960709</t>
  </si>
  <si>
    <t>Управление образования муниципального образования Абинский район</t>
  </si>
  <si>
    <t>тип средств</t>
  </si>
  <si>
    <t>30.01.00</t>
  </si>
  <si>
    <t>30.02.00</t>
  </si>
  <si>
    <t>1003</t>
  </si>
  <si>
    <t>30.04.16</t>
  </si>
  <si>
    <t>5221604</t>
  </si>
  <si>
    <t>0707</t>
  </si>
  <si>
    <t>7950902</t>
  </si>
  <si>
    <t>30.03.43</t>
  </si>
  <si>
    <t>30.03.44</t>
  </si>
  <si>
    <t>Итого по лицевому счету  925.51.007.0</t>
  </si>
  <si>
    <t>Приобретение спортивного оборудования</t>
  </si>
  <si>
    <t>Увеличение стоимости основных средств в т.ч.</t>
  </si>
  <si>
    <t>30.04.23</t>
  </si>
  <si>
    <t>5221799</t>
  </si>
  <si>
    <t>Итого по лицевому счету  925.61.007.0</t>
  </si>
  <si>
    <t xml:space="preserve">        КЦП "Дети Кубани" на 2009-13гг (организация  отдыха и оздоровления детей в лагерях с дневным пребыванем на базе МОУ )</t>
  </si>
  <si>
    <t xml:space="preserve">         ДЦП "Дети Абинского района" на 2009-13гг (организация лагерей дневного пребывания на базе ОУ района, центров реабилитации)</t>
  </si>
  <si>
    <t xml:space="preserve">         ДЦП "Дети Абинского района" на 2009-13гг (организация туристических походов "Абинская кругосветка" на базе МУ)</t>
  </si>
  <si>
    <t xml:space="preserve">         КЦП "Развитие образования в Краснодарском крае" на 2011-2015г. (на проведение ремонтов спортзалов ОУ, помещений при них снарядных, раздевальных, душевых, уборных, комнат для инструктора), др. помещений физкультурно-оздоровительных комплексов и устройство в них автом. пож. сигнализации на 2011 г)</t>
  </si>
  <si>
    <t xml:space="preserve">        ВЦП "Развитие образования в Абинском  районе" на 2010-2012г. (п/п "Переоборудование автобусов для муниципальных общеобразовательных учреждений")</t>
  </si>
  <si>
    <t xml:space="preserve">        КЦП "Содействие субъектам ФК,  спорта и развитие спорта на Кубани" на 2009-2011г. (оплата педагогам  за работу с детьми в вечернее и каникулярное время)</t>
  </si>
  <si>
    <t xml:space="preserve">         КЦП "Содействие субъектам ФК,  спорта и развитие спорта на Кубани" на 2009-2011г. (оплата педагогам  за работу с детьми в спортклубах)</t>
  </si>
  <si>
    <t xml:space="preserve">         ВЦП "Развитие образования в Абинском  районе" на 2010-2012г. (п/п "Создание условий  для организации внеурочной спортивно-массовой занятости обучающихся общеобразовательных учр-ний" - оплата педагогам допобразования за работу с детьми в спортклубах)</t>
  </si>
  <si>
    <t xml:space="preserve">         ВЦП "Развитие образования в Абинском  районе" на 2010-2012г. (п/п "Организация питания" - частичная компенсация удорожания стоимости питания педработников 1,00 руб.))</t>
  </si>
  <si>
    <t xml:space="preserve">         КЦП "Развитие обрзования в Краснодарском крае" на 2011-2015г. (частичная компенсация удорожания стоимости питания (3,5 руб - учащиеся, 11,50 руб. - педработники))</t>
  </si>
  <si>
    <t xml:space="preserve">         Ежемесячное  денежное вознаграждение за классное руководство  </t>
  </si>
  <si>
    <t xml:space="preserve">                                                     НПФ  -  краевые средства</t>
  </si>
  <si>
    <t xml:space="preserve">                                                      Местный бюджет</t>
  </si>
  <si>
    <t xml:space="preserve">                                                      Поступления от иной приносящей доход деятельности</t>
  </si>
  <si>
    <t xml:space="preserve">         ВЦП "Развитие образования в Абинском районе" на 2010-2011г. (капитальный ремонт спортзалов, помещений при них общеобразовательныйх учреждений (софинансирование ДКЦП "Развитие образования в Краснодарском крае" на 2010-2015 гг)</t>
  </si>
  <si>
    <t>30.03.14</t>
  </si>
  <si>
    <t>Всего</t>
  </si>
  <si>
    <t xml:space="preserve">Всего </t>
  </si>
  <si>
    <t>Меры социальной поддержки в виде компенсации расходов за отопление, освещение педагогическим работникам</t>
  </si>
  <si>
    <t>Учебники, наглядные пособия</t>
  </si>
  <si>
    <t>капитальн ремонт</t>
  </si>
  <si>
    <t>тех.надзор</t>
  </si>
  <si>
    <t>30.03.30</t>
  </si>
  <si>
    <t xml:space="preserve">         ВЦП "Развитие образования в Абинском районе" на 2010-2012г. (капитальный , текущий ремонт зданий УО)</t>
  </si>
  <si>
    <t>7960716</t>
  </si>
  <si>
    <t>30.05.03</t>
  </si>
  <si>
    <t>30.04.04</t>
  </si>
  <si>
    <t>30.03.15</t>
  </si>
  <si>
    <t>30.03.18</t>
  </si>
  <si>
    <t>30.04.11</t>
  </si>
  <si>
    <t>30.04.12</t>
  </si>
  <si>
    <t>30.03.32</t>
  </si>
  <si>
    <t>30.04.05</t>
  </si>
  <si>
    <t>30.04.00</t>
  </si>
  <si>
    <t xml:space="preserve">         ВЦП "Развитие образования в Абинском  районе" на 2010-2012г. (Капитальный, текущий ремонт зданий УО)</t>
  </si>
  <si>
    <t>Дополнительная помощь местным бюджетам для решения социально-значимых вопросов (кап.ремонт, материально-техническое обеспечение, замена оконных блоков)</t>
  </si>
  <si>
    <t>30.04.22</t>
  </si>
  <si>
    <t>Модернизация региональных систем общего образования</t>
  </si>
  <si>
    <t>4362101</t>
  </si>
  <si>
    <t>30.05.04</t>
  </si>
  <si>
    <t>ВСЕГО</t>
  </si>
  <si>
    <t>на 1  января  2012 г.</t>
  </si>
  <si>
    <t>01 01 2012</t>
  </si>
  <si>
    <t>капитальный ремонт</t>
  </si>
  <si>
    <t>5203205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</si>
</sst>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#,##0.00;[Red]\-#,##0.00;0.00"/>
    <numFmt numFmtId="166" formatCode="000\.00\.000\.0"/>
    <numFmt numFmtId="167" formatCode="0000000"/>
    <numFmt numFmtId="168" formatCode="0000"/>
    <numFmt numFmtId="169" formatCode="000000"/>
    <numFmt numFmtId="170" formatCode="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Calibri"/>
      <family val="2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n"/>
      <bottom style="medium"/>
    </border>
    <border>
      <left style="double"/>
      <right style="medium"/>
      <top/>
      <bottom style="thin"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double"/>
      <right style="medium"/>
      <top style="medium"/>
      <bottom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 style="double"/>
      <right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double"/>
      <right style="double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/>
      <right style="double"/>
      <top style="medium"/>
      <bottom/>
    </border>
    <border>
      <left/>
      <right style="double"/>
      <top/>
      <bottom style="medium"/>
    </border>
    <border>
      <left style="double"/>
      <right style="double"/>
      <top style="medium"/>
      <bottom style="thin"/>
    </border>
    <border>
      <left style="double"/>
      <right style="double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double"/>
      <right style="medium"/>
      <top style="medium"/>
      <bottom style="thin"/>
    </border>
    <border>
      <left style="double"/>
      <right style="medium"/>
      <top style="medium"/>
      <bottom style="medium"/>
    </border>
    <border>
      <left style="medium"/>
      <right/>
      <top style="thin"/>
      <bottom/>
    </border>
    <border>
      <left style="double"/>
      <right style="double"/>
      <top/>
      <bottom style="medium"/>
    </border>
    <border>
      <left/>
      <right style="medium"/>
      <top style="medium"/>
      <bottom/>
    </border>
    <border>
      <left style="thin"/>
      <right style="double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0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 applyFill="1" applyAlignment="1" applyProtection="1">
      <alignment/>
      <protection hidden="1"/>
    </xf>
    <xf numFmtId="0" fontId="4" fillId="0" borderId="0" xfId="52" applyFo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Continuous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2" fillId="0" borderId="0" xfId="52" applyNumberFormat="1" applyFont="1" applyFill="1" applyAlignment="1" applyProtection="1">
      <alignment horizontal="center"/>
      <protection hidden="1"/>
    </xf>
    <xf numFmtId="164" fontId="2" fillId="0" borderId="0" xfId="52" applyNumberFormat="1" applyFont="1" applyFill="1" applyAlignment="1" applyProtection="1">
      <alignment horizontal="center"/>
      <protection hidden="1"/>
    </xf>
    <xf numFmtId="170" fontId="2" fillId="0" borderId="0" xfId="52" applyNumberFormat="1" applyFont="1" applyFill="1" applyAlignment="1" applyProtection="1">
      <alignment horizontal="center"/>
      <protection hidden="1"/>
    </xf>
    <xf numFmtId="167" fontId="2" fillId="0" borderId="0" xfId="52" applyNumberFormat="1" applyFont="1" applyFill="1" applyAlignment="1" applyProtection="1">
      <alignment horizontal="center" vertical="center"/>
      <protection hidden="1"/>
    </xf>
    <xf numFmtId="0" fontId="2" fillId="0" borderId="0" xfId="52" applyNumberFormat="1" applyFont="1" applyFill="1" applyAlignment="1" applyProtection="1">
      <alignment horizontal="center" vertical="center"/>
      <protection hidden="1"/>
    </xf>
    <xf numFmtId="169" fontId="2" fillId="0" borderId="0" xfId="52" applyNumberFormat="1" applyFont="1" applyFill="1" applyAlignment="1" applyProtection="1">
      <alignment/>
      <protection hidden="1"/>
    </xf>
    <xf numFmtId="0" fontId="5" fillId="0" borderId="0" xfId="52" applyFont="1" applyProtection="1">
      <alignment/>
      <protection hidden="1"/>
    </xf>
    <xf numFmtId="0" fontId="6" fillId="0" borderId="0" xfId="52" applyFont="1" applyProtection="1">
      <alignment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10" xfId="52" applyFont="1" applyBorder="1" applyAlignment="1" applyProtection="1">
      <alignment horizontal="center" vertical="center"/>
      <protection hidden="1"/>
    </xf>
    <xf numFmtId="0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0" xfId="52" applyNumberFormat="1" applyFont="1" applyFill="1" applyAlignment="1" applyProtection="1">
      <alignment horizontal="right"/>
      <protection hidden="1"/>
    </xf>
    <xf numFmtId="0" fontId="6" fillId="0" borderId="0" xfId="52" applyNumberFormat="1" applyFont="1" applyFill="1" applyAlignment="1" applyProtection="1">
      <alignment horizontal="left"/>
      <protection hidden="1"/>
    </xf>
    <xf numFmtId="167" fontId="6" fillId="0" borderId="11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6" fillId="0" borderId="12" xfId="52" applyFont="1" applyBorder="1" applyProtection="1">
      <alignment/>
      <protection hidden="1"/>
    </xf>
    <xf numFmtId="0" fontId="6" fillId="0" borderId="13" xfId="52" applyNumberFormat="1" applyFont="1" applyFill="1" applyBorder="1" applyAlignment="1" applyProtection="1">
      <alignment horizontal="center"/>
      <protection hidden="1"/>
    </xf>
    <xf numFmtId="0" fontId="8" fillId="0" borderId="0" xfId="52" applyNumberFormat="1" applyFont="1" applyFill="1" applyAlignment="1" applyProtection="1">
      <alignment/>
      <protection hidden="1"/>
    </xf>
    <xf numFmtId="0" fontId="6" fillId="0" borderId="14" xfId="52" applyNumberFormat="1" applyFont="1" applyFill="1" applyBorder="1" applyAlignment="1" applyProtection="1">
      <alignment/>
      <protection hidden="1"/>
    </xf>
    <xf numFmtId="0" fontId="6" fillId="0" borderId="0" xfId="52" applyNumberFormat="1" applyFont="1" applyFill="1" applyAlignment="1" applyProtection="1">
      <alignment horizontal="left" vertical="center" wrapText="1"/>
      <protection hidden="1"/>
    </xf>
    <xf numFmtId="0" fontId="6" fillId="0" borderId="15" xfId="52" applyNumberFormat="1" applyFont="1" applyFill="1" applyBorder="1" applyAlignment="1" applyProtection="1">
      <alignment horizontal="center"/>
      <protection hidden="1"/>
    </xf>
    <xf numFmtId="170" fontId="6" fillId="0" borderId="12" xfId="52" applyNumberFormat="1" applyFont="1" applyFill="1" applyBorder="1" applyAlignment="1" applyProtection="1">
      <alignment horizontal="center"/>
      <protection hidden="1"/>
    </xf>
    <xf numFmtId="164" fontId="6" fillId="0" borderId="16" xfId="52" applyNumberFormat="1" applyFont="1" applyFill="1" applyBorder="1" applyAlignment="1" applyProtection="1">
      <alignment horizontal="center"/>
      <protection hidden="1"/>
    </xf>
    <xf numFmtId="164" fontId="6" fillId="0" borderId="17" xfId="52" applyNumberFormat="1" applyFont="1" applyFill="1" applyBorder="1" applyAlignment="1" applyProtection="1">
      <alignment horizontal="center"/>
      <protection hidden="1"/>
    </xf>
    <xf numFmtId="0" fontId="6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5" fillId="0" borderId="19" xfId="52" applyFont="1" applyBorder="1" applyProtection="1">
      <alignment/>
      <protection hidden="1"/>
    </xf>
    <xf numFmtId="169" fontId="6" fillId="0" borderId="20" xfId="52" applyNumberFormat="1" applyFont="1" applyFill="1" applyBorder="1" applyAlignment="1" applyProtection="1">
      <alignment wrapText="1"/>
      <protection hidden="1"/>
    </xf>
    <xf numFmtId="49" fontId="6" fillId="0" borderId="21" xfId="52" applyNumberFormat="1" applyFont="1" applyFill="1" applyBorder="1" applyAlignment="1" applyProtection="1">
      <alignment horizontal="center"/>
      <protection hidden="1"/>
    </xf>
    <xf numFmtId="167" fontId="6" fillId="0" borderId="21" xfId="52" applyNumberFormat="1" applyFont="1" applyFill="1" applyBorder="1" applyAlignment="1" applyProtection="1">
      <alignment/>
      <protection hidden="1"/>
    </xf>
    <xf numFmtId="164" fontId="6" fillId="0" borderId="21" xfId="52" applyNumberFormat="1" applyFont="1" applyFill="1" applyBorder="1" applyAlignment="1" applyProtection="1">
      <alignment/>
      <protection hidden="1"/>
    </xf>
    <xf numFmtId="166" fontId="6" fillId="0" borderId="21" xfId="52" applyNumberFormat="1" applyFont="1" applyFill="1" applyBorder="1" applyAlignment="1" applyProtection="1">
      <alignment/>
      <protection hidden="1"/>
    </xf>
    <xf numFmtId="165" fontId="6" fillId="0" borderId="21" xfId="52" applyNumberFormat="1" applyFont="1" applyFill="1" applyBorder="1" applyAlignment="1" applyProtection="1">
      <alignment/>
      <protection hidden="1"/>
    </xf>
    <xf numFmtId="166" fontId="6" fillId="0" borderId="21" xfId="52" applyNumberFormat="1" applyFont="1" applyFill="1" applyBorder="1" applyAlignment="1" applyProtection="1">
      <alignment wrapText="1"/>
      <protection hidden="1"/>
    </xf>
    <xf numFmtId="169" fontId="6" fillId="0" borderId="22" xfId="52" applyNumberFormat="1" applyFont="1" applyFill="1" applyBorder="1" applyAlignment="1" applyProtection="1">
      <alignment wrapText="1"/>
      <protection hidden="1"/>
    </xf>
    <xf numFmtId="168" fontId="6" fillId="0" borderId="23" xfId="52" applyNumberFormat="1" applyFont="1" applyFill="1" applyBorder="1" applyAlignment="1" applyProtection="1">
      <alignment/>
      <protection hidden="1"/>
    </xf>
    <xf numFmtId="164" fontId="6" fillId="0" borderId="23" xfId="52" applyNumberFormat="1" applyFont="1" applyFill="1" applyBorder="1" applyAlignment="1" applyProtection="1">
      <alignment/>
      <protection hidden="1"/>
    </xf>
    <xf numFmtId="167" fontId="6" fillId="0" borderId="23" xfId="52" applyNumberFormat="1" applyFont="1" applyFill="1" applyBorder="1" applyAlignment="1" applyProtection="1">
      <alignment/>
      <protection hidden="1"/>
    </xf>
    <xf numFmtId="164" fontId="7" fillId="0" borderId="23" xfId="52" applyNumberFormat="1" applyFont="1" applyFill="1" applyBorder="1" applyAlignment="1" applyProtection="1">
      <alignment/>
      <protection hidden="1"/>
    </xf>
    <xf numFmtId="166" fontId="7" fillId="0" borderId="23" xfId="52" applyNumberFormat="1" applyFont="1" applyFill="1" applyBorder="1" applyAlignment="1" applyProtection="1">
      <alignment/>
      <protection hidden="1"/>
    </xf>
    <xf numFmtId="165" fontId="7" fillId="0" borderId="23" xfId="52" applyNumberFormat="1" applyFont="1" applyFill="1" applyBorder="1" applyAlignment="1" applyProtection="1">
      <alignment/>
      <protection hidden="1"/>
    </xf>
    <xf numFmtId="166" fontId="7" fillId="0" borderId="23" xfId="52" applyNumberFormat="1" applyFont="1" applyFill="1" applyBorder="1" applyAlignment="1" applyProtection="1">
      <alignment wrapText="1"/>
      <protection hidden="1"/>
    </xf>
    <xf numFmtId="166" fontId="6" fillId="0" borderId="23" xfId="52" applyNumberFormat="1" applyFont="1" applyFill="1" applyBorder="1" applyAlignment="1" applyProtection="1">
      <alignment/>
      <protection hidden="1"/>
    </xf>
    <xf numFmtId="165" fontId="6" fillId="0" borderId="23" xfId="52" applyNumberFormat="1" applyFont="1" applyFill="1" applyBorder="1" applyAlignment="1" applyProtection="1">
      <alignment/>
      <protection hidden="1"/>
    </xf>
    <xf numFmtId="166" fontId="6" fillId="0" borderId="23" xfId="52" applyNumberFormat="1" applyFont="1" applyFill="1" applyBorder="1" applyAlignment="1" applyProtection="1">
      <alignment wrapText="1"/>
      <protection hidden="1"/>
    </xf>
    <xf numFmtId="165" fontId="6" fillId="0" borderId="24" xfId="52" applyNumberFormat="1" applyFont="1" applyFill="1" applyBorder="1" applyAlignment="1" applyProtection="1">
      <alignment horizontal="right"/>
      <protection hidden="1"/>
    </xf>
    <xf numFmtId="164" fontId="6" fillId="0" borderId="25" xfId="52" applyNumberFormat="1" applyFont="1" applyFill="1" applyBorder="1" applyAlignment="1" applyProtection="1">
      <alignment/>
      <protection hidden="1"/>
    </xf>
    <xf numFmtId="166" fontId="6" fillId="0" borderId="25" xfId="52" applyNumberFormat="1" applyFont="1" applyFill="1" applyBorder="1" applyAlignment="1" applyProtection="1">
      <alignment/>
      <protection hidden="1"/>
    </xf>
    <xf numFmtId="165" fontId="6" fillId="0" borderId="25" xfId="52" applyNumberFormat="1" applyFont="1" applyFill="1" applyBorder="1" applyAlignment="1" applyProtection="1">
      <alignment/>
      <protection hidden="1"/>
    </xf>
    <xf numFmtId="0" fontId="5" fillId="0" borderId="0" xfId="52" applyFont="1" applyBorder="1" applyProtection="1">
      <alignment/>
      <protection hidden="1"/>
    </xf>
    <xf numFmtId="49" fontId="6" fillId="0" borderId="23" xfId="52" applyNumberFormat="1" applyFont="1" applyFill="1" applyBorder="1" applyAlignment="1" applyProtection="1">
      <alignment horizontal="center"/>
      <protection hidden="1"/>
    </xf>
    <xf numFmtId="49" fontId="6" fillId="0" borderId="21" xfId="52" applyNumberFormat="1" applyFont="1" applyFill="1" applyBorder="1" applyAlignment="1" applyProtection="1">
      <alignment/>
      <protection hidden="1"/>
    </xf>
    <xf numFmtId="0" fontId="6" fillId="0" borderId="0" xfId="52" applyNumberFormat="1" applyFont="1" applyFill="1" applyBorder="1" applyAlignment="1" applyProtection="1">
      <alignment/>
      <protection hidden="1"/>
    </xf>
    <xf numFmtId="165" fontId="6" fillId="0" borderId="0" xfId="52" applyNumberFormat="1" applyFont="1" applyFill="1" applyBorder="1" applyAlignment="1" applyProtection="1">
      <alignment horizontal="right"/>
      <protection hidden="1"/>
    </xf>
    <xf numFmtId="0" fontId="7" fillId="0" borderId="0" xfId="52" applyNumberFormat="1" applyFont="1" applyFill="1" applyAlignment="1" applyProtection="1">
      <alignment horizontal="centerContinuous"/>
      <protection hidden="1"/>
    </xf>
    <xf numFmtId="0" fontId="6" fillId="0" borderId="26" xfId="52" applyNumberFormat="1" applyFont="1" applyFill="1" applyBorder="1" applyAlignment="1" applyProtection="1">
      <alignment/>
      <protection hidden="1"/>
    </xf>
    <xf numFmtId="0" fontId="6" fillId="0" borderId="27" xfId="52" applyNumberFormat="1" applyFont="1" applyFill="1" applyBorder="1" applyAlignment="1" applyProtection="1">
      <alignment/>
      <protection hidden="1"/>
    </xf>
    <xf numFmtId="0" fontId="6" fillId="0" borderId="28" xfId="52" applyNumberFormat="1" applyFont="1" applyFill="1" applyBorder="1" applyAlignment="1" applyProtection="1">
      <alignment/>
      <protection hidden="1"/>
    </xf>
    <xf numFmtId="0" fontId="7" fillId="0" borderId="0" xfId="52" applyNumberFormat="1" applyFont="1" applyFill="1" applyAlignment="1" applyProtection="1">
      <alignment/>
      <protection hidden="1"/>
    </xf>
    <xf numFmtId="0" fontId="9" fillId="0" borderId="0" xfId="52" applyNumberFormat="1" applyFont="1" applyFill="1" applyAlignment="1" applyProtection="1">
      <alignment/>
      <protection hidden="1"/>
    </xf>
    <xf numFmtId="0" fontId="6" fillId="0" borderId="29" xfId="52" applyFont="1" applyBorder="1" applyProtection="1">
      <alignment/>
      <protection hidden="1"/>
    </xf>
    <xf numFmtId="49" fontId="6" fillId="0" borderId="23" xfId="52" applyNumberFormat="1" applyFont="1" applyFill="1" applyBorder="1" applyAlignment="1" applyProtection="1">
      <alignment/>
      <protection hidden="1"/>
    </xf>
    <xf numFmtId="169" fontId="6" fillId="0" borderId="23" xfId="52" applyNumberFormat="1" applyFont="1" applyFill="1" applyBorder="1" applyAlignment="1" applyProtection="1">
      <alignment horizontal="right" wrapText="1"/>
      <protection hidden="1"/>
    </xf>
    <xf numFmtId="165" fontId="6" fillId="0" borderId="23" xfId="52" applyNumberFormat="1" applyFont="1" applyFill="1" applyBorder="1" applyAlignment="1" applyProtection="1">
      <alignment horizontal="right"/>
      <protection hidden="1"/>
    </xf>
    <xf numFmtId="169" fontId="6" fillId="0" borderId="22" xfId="52" applyNumberFormat="1" applyFont="1" applyFill="1" applyBorder="1" applyAlignment="1" applyProtection="1">
      <alignment horizontal="right"/>
      <protection hidden="1"/>
    </xf>
    <xf numFmtId="0" fontId="6" fillId="0" borderId="12" xfId="52" applyNumberFormat="1" applyFont="1" applyFill="1" applyBorder="1" applyAlignment="1" applyProtection="1">
      <alignment/>
      <protection hidden="1"/>
    </xf>
    <xf numFmtId="0" fontId="6" fillId="0" borderId="3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NumberFormat="1" applyFont="1" applyFill="1" applyBorder="1" applyAlignment="1" applyProtection="1">
      <alignment horizontal="center" vertical="center"/>
      <protection hidden="1"/>
    </xf>
    <xf numFmtId="165" fontId="6" fillId="0" borderId="15" xfId="52" applyNumberFormat="1" applyFont="1" applyFill="1" applyBorder="1" applyAlignment="1" applyProtection="1">
      <alignment horizontal="right"/>
      <protection hidden="1"/>
    </xf>
    <xf numFmtId="0" fontId="6" fillId="0" borderId="0" xfId="52" applyFont="1">
      <alignment/>
      <protection/>
    </xf>
    <xf numFmtId="0" fontId="6" fillId="0" borderId="0" xfId="52" applyFont="1" applyFill="1" applyAlignment="1" applyProtection="1">
      <alignment/>
      <protection hidden="1"/>
    </xf>
    <xf numFmtId="168" fontId="6" fillId="0" borderId="26" xfId="52" applyNumberFormat="1" applyFont="1" applyFill="1" applyBorder="1" applyAlignment="1" applyProtection="1">
      <alignment/>
      <protection hidden="1"/>
    </xf>
    <xf numFmtId="164" fontId="6" fillId="0" borderId="26" xfId="52" applyNumberFormat="1" applyFont="1" applyFill="1" applyBorder="1" applyAlignment="1" applyProtection="1">
      <alignment/>
      <protection hidden="1"/>
    </xf>
    <xf numFmtId="167" fontId="6" fillId="0" borderId="26" xfId="52" applyNumberFormat="1" applyFont="1" applyFill="1" applyBorder="1" applyAlignment="1" applyProtection="1">
      <alignment/>
      <protection hidden="1"/>
    </xf>
    <xf numFmtId="166" fontId="6" fillId="0" borderId="26" xfId="52" applyNumberFormat="1" applyFont="1" applyFill="1" applyBorder="1" applyAlignment="1" applyProtection="1">
      <alignment/>
      <protection hidden="1"/>
    </xf>
    <xf numFmtId="165" fontId="6" fillId="0" borderId="26" xfId="52" applyNumberFormat="1" applyFont="1" applyFill="1" applyBorder="1" applyAlignment="1" applyProtection="1">
      <alignment/>
      <protection hidden="1"/>
    </xf>
    <xf numFmtId="165" fontId="6" fillId="0" borderId="27" xfId="52" applyNumberFormat="1" applyFont="1" applyFill="1" applyBorder="1" applyAlignment="1" applyProtection="1">
      <alignment horizontal="right"/>
      <protection hidden="1"/>
    </xf>
    <xf numFmtId="165" fontId="6" fillId="0" borderId="27" xfId="52" applyNumberFormat="1" applyFont="1" applyFill="1" applyBorder="1" applyAlignment="1" applyProtection="1">
      <alignment/>
      <protection hidden="1"/>
    </xf>
    <xf numFmtId="169" fontId="6" fillId="0" borderId="31" xfId="52" applyNumberFormat="1" applyFont="1" applyFill="1" applyBorder="1" applyAlignment="1" applyProtection="1">
      <alignment/>
      <protection hidden="1"/>
    </xf>
    <xf numFmtId="169" fontId="6" fillId="0" borderId="23" xfId="52" applyNumberFormat="1" applyFont="1" applyFill="1" applyBorder="1" applyAlignment="1" applyProtection="1">
      <alignment wrapText="1"/>
      <protection hidden="1"/>
    </xf>
    <xf numFmtId="165" fontId="7" fillId="0" borderId="23" xfId="52" applyNumberFormat="1" applyFont="1" applyFill="1" applyBorder="1" applyAlignment="1" applyProtection="1">
      <alignment horizontal="right"/>
      <protection hidden="1"/>
    </xf>
    <xf numFmtId="165" fontId="6" fillId="0" borderId="32" xfId="52" applyNumberFormat="1" applyFont="1" applyFill="1" applyBorder="1" applyAlignment="1" applyProtection="1">
      <alignment horizontal="right"/>
      <protection hidden="1"/>
    </xf>
    <xf numFmtId="0" fontId="6" fillId="0" borderId="26" xfId="52" applyFont="1" applyBorder="1" applyProtection="1">
      <alignment/>
      <protection hidden="1"/>
    </xf>
    <xf numFmtId="0" fontId="6" fillId="0" borderId="0" xfId="52" applyFont="1" applyBorder="1" applyProtection="1">
      <alignment/>
      <protection hidden="1"/>
    </xf>
    <xf numFmtId="0" fontId="6" fillId="0" borderId="29" xfId="52" applyNumberFormat="1" applyFont="1" applyFill="1" applyBorder="1" applyAlignment="1" applyProtection="1">
      <alignment/>
      <protection hidden="1"/>
    </xf>
    <xf numFmtId="0" fontId="6" fillId="0" borderId="33" xfId="52" applyNumberFormat="1" applyFont="1" applyFill="1" applyBorder="1" applyAlignment="1" applyProtection="1">
      <alignment/>
      <protection hidden="1"/>
    </xf>
    <xf numFmtId="0" fontId="6" fillId="0" borderId="23" xfId="52" applyNumberFormat="1" applyFont="1" applyFill="1" applyBorder="1" applyAlignment="1" applyProtection="1">
      <alignment horizontal="center" vertical="center"/>
      <protection hidden="1"/>
    </xf>
    <xf numFmtId="0" fontId="6" fillId="0" borderId="23" xfId="52" applyFont="1" applyBorder="1" applyProtection="1">
      <alignment/>
      <protection hidden="1"/>
    </xf>
    <xf numFmtId="0" fontId="6" fillId="0" borderId="23" xfId="52" applyFont="1" applyFill="1" applyBorder="1" applyAlignment="1" applyProtection="1">
      <alignment horizontal="center"/>
      <protection hidden="1"/>
    </xf>
    <xf numFmtId="165" fontId="6" fillId="0" borderId="34" xfId="52" applyNumberFormat="1" applyFont="1" applyFill="1" applyBorder="1" applyAlignment="1" applyProtection="1">
      <alignment horizontal="right"/>
      <protection hidden="1"/>
    </xf>
    <xf numFmtId="169" fontId="6" fillId="0" borderId="23" xfId="52" applyNumberFormat="1" applyFont="1" applyFill="1" applyBorder="1" applyAlignment="1" applyProtection="1">
      <alignment horizontal="right"/>
      <protection hidden="1"/>
    </xf>
    <xf numFmtId="165" fontId="6" fillId="0" borderId="23" xfId="52" applyNumberFormat="1" applyFont="1" applyFill="1" applyBorder="1" applyAlignment="1" applyProtection="1">
      <alignment horizontal="center"/>
      <protection hidden="1"/>
    </xf>
    <xf numFmtId="165" fontId="7" fillId="0" borderId="23" xfId="52" applyNumberFormat="1" applyFont="1" applyFill="1" applyBorder="1" applyAlignment="1" applyProtection="1">
      <alignment horizontal="center"/>
      <protection hidden="1"/>
    </xf>
    <xf numFmtId="165" fontId="6" fillId="0" borderId="21" xfId="52" applyNumberFormat="1" applyFont="1" applyFill="1" applyBorder="1" applyAlignment="1" applyProtection="1">
      <alignment horizontal="center"/>
      <protection hidden="1"/>
    </xf>
    <xf numFmtId="0" fontId="11" fillId="0" borderId="28" xfId="52" applyNumberFormat="1" applyFont="1" applyFill="1" applyBorder="1" applyAlignment="1" applyProtection="1">
      <alignment horizontal="center"/>
      <protection hidden="1"/>
    </xf>
    <xf numFmtId="0" fontId="11" fillId="0" borderId="0" xfId="52" applyNumberFormat="1" applyFont="1" applyFill="1" applyBorder="1" applyAlignment="1" applyProtection="1">
      <alignment horizontal="center"/>
      <protection hidden="1"/>
    </xf>
    <xf numFmtId="0" fontId="11" fillId="0" borderId="35" xfId="52" applyNumberFormat="1" applyFont="1" applyFill="1" applyBorder="1" applyAlignment="1" applyProtection="1">
      <alignment horizontal="center"/>
      <protection hidden="1"/>
    </xf>
    <xf numFmtId="0" fontId="11" fillId="0" borderId="36" xfId="52" applyNumberFormat="1" applyFont="1" applyFill="1" applyBorder="1" applyAlignment="1" applyProtection="1">
      <alignment horizontal="center"/>
      <protection hidden="1"/>
    </xf>
    <xf numFmtId="0" fontId="11" fillId="0" borderId="0" xfId="52" applyNumberFormat="1" applyFont="1" applyFill="1" applyAlignment="1" applyProtection="1">
      <alignment horizontal="center"/>
      <protection hidden="1"/>
    </xf>
    <xf numFmtId="0" fontId="11" fillId="0" borderId="37" xfId="52" applyNumberFormat="1" applyFont="1" applyFill="1" applyBorder="1" applyAlignment="1" applyProtection="1">
      <alignment horizontal="center"/>
      <protection hidden="1"/>
    </xf>
    <xf numFmtId="0" fontId="11" fillId="0" borderId="38" xfId="52" applyNumberFormat="1" applyFont="1" applyFill="1" applyBorder="1" applyAlignment="1" applyProtection="1">
      <alignment horizontal="center"/>
      <protection hidden="1"/>
    </xf>
    <xf numFmtId="0" fontId="11" fillId="0" borderId="39" xfId="52" applyNumberFormat="1" applyFont="1" applyFill="1" applyBorder="1" applyAlignment="1" applyProtection="1">
      <alignment horizontal="center"/>
      <protection hidden="1"/>
    </xf>
    <xf numFmtId="0" fontId="6" fillId="0" borderId="40" xfId="52" applyFont="1" applyBorder="1" applyProtection="1">
      <alignment/>
      <protection hidden="1"/>
    </xf>
    <xf numFmtId="0" fontId="6" fillId="0" borderId="41" xfId="52" applyFont="1" applyBorder="1" applyProtection="1">
      <alignment/>
      <protection hidden="1"/>
    </xf>
    <xf numFmtId="0" fontId="6" fillId="0" borderId="42" xfId="52" applyFont="1" applyBorder="1" applyProtection="1">
      <alignment/>
      <protection hidden="1"/>
    </xf>
    <xf numFmtId="0" fontId="6" fillId="0" borderId="42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43" xfId="52" applyFont="1" applyBorder="1" applyProtection="1">
      <alignment/>
      <protection hidden="1"/>
    </xf>
    <xf numFmtId="0" fontId="6" fillId="0" borderId="43" xfId="52" applyNumberFormat="1" applyFont="1" applyFill="1" applyBorder="1" applyAlignment="1" applyProtection="1">
      <alignment horizontal="center" vertical="center" wrapText="1"/>
      <protection hidden="1"/>
    </xf>
    <xf numFmtId="165" fontId="6" fillId="0" borderId="23" xfId="52" applyNumberFormat="1" applyFont="1" applyFill="1" applyBorder="1" applyAlignment="1" applyProtection="1">
      <alignment/>
      <protection hidden="1"/>
    </xf>
    <xf numFmtId="165" fontId="6" fillId="0" borderId="23" xfId="52" applyNumberFormat="1" applyFont="1" applyFill="1" applyBorder="1" applyAlignment="1" applyProtection="1">
      <alignment/>
      <protection hidden="1"/>
    </xf>
    <xf numFmtId="164" fontId="6" fillId="0" borderId="0" xfId="52" applyNumberFormat="1" applyFont="1" applyFill="1" applyBorder="1" applyAlignment="1" applyProtection="1">
      <alignment horizontal="center"/>
      <protection hidden="1"/>
    </xf>
    <xf numFmtId="0" fontId="6" fillId="0" borderId="0" xfId="52" applyFont="1" applyFill="1" applyBorder="1" applyAlignment="1" applyProtection="1">
      <alignment/>
      <protection hidden="1"/>
    </xf>
    <xf numFmtId="0" fontId="11" fillId="0" borderId="23" xfId="52" applyNumberFormat="1" applyFont="1" applyFill="1" applyBorder="1" applyAlignment="1" applyProtection="1">
      <alignment horizontal="center"/>
      <protection hidden="1"/>
    </xf>
    <xf numFmtId="0" fontId="45" fillId="0" borderId="0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6" fillId="0" borderId="44" xfId="52" applyFont="1" applyBorder="1" applyProtection="1">
      <alignment/>
      <protection hidden="1"/>
    </xf>
    <xf numFmtId="0" fontId="6" fillId="0" borderId="27" xfId="52" applyFont="1" applyBorder="1" applyProtection="1">
      <alignment/>
      <protection hidden="1"/>
    </xf>
    <xf numFmtId="0" fontId="6" fillId="0" borderId="45" xfId="52" applyFont="1" applyBorder="1" applyProtection="1">
      <alignment/>
      <protection hidden="1"/>
    </xf>
    <xf numFmtId="0" fontId="6" fillId="0" borderId="33" xfId="52" applyFont="1" applyBorder="1" applyProtection="1">
      <alignment/>
      <protection hidden="1"/>
    </xf>
    <xf numFmtId="0" fontId="6" fillId="0" borderId="25" xfId="52" applyFont="1" applyBorder="1" applyProtection="1">
      <alignment/>
      <protection hidden="1"/>
    </xf>
    <xf numFmtId="0" fontId="6" fillId="0" borderId="21" xfId="52" applyFont="1" applyBorder="1" applyProtection="1">
      <alignment/>
      <protection hidden="1"/>
    </xf>
    <xf numFmtId="0" fontId="6" fillId="0" borderId="25" xfId="52" applyNumberFormat="1" applyFont="1" applyFill="1" applyBorder="1" applyAlignment="1" applyProtection="1">
      <alignment/>
      <protection hidden="1"/>
    </xf>
    <xf numFmtId="0" fontId="6" fillId="0" borderId="37" xfId="52" applyNumberFormat="1" applyFont="1" applyFill="1" applyBorder="1" applyAlignment="1" applyProtection="1">
      <alignment/>
      <protection hidden="1"/>
    </xf>
    <xf numFmtId="0" fontId="6" fillId="0" borderId="21" xfId="52" applyNumberFormat="1" applyFont="1" applyFill="1" applyBorder="1" applyAlignment="1" applyProtection="1">
      <alignment/>
      <protection hidden="1"/>
    </xf>
    <xf numFmtId="0" fontId="6" fillId="0" borderId="37" xfId="52" applyFont="1" applyBorder="1" applyProtection="1">
      <alignment/>
      <protection hidden="1"/>
    </xf>
    <xf numFmtId="0" fontId="6" fillId="0" borderId="28" xfId="52" applyFont="1" applyBorder="1" applyProtection="1">
      <alignment/>
      <protection hidden="1"/>
    </xf>
    <xf numFmtId="165" fontId="6" fillId="0" borderId="23" xfId="52" applyNumberFormat="1" applyFont="1" applyFill="1" applyBorder="1" applyAlignment="1" applyProtection="1">
      <alignment/>
      <protection hidden="1"/>
    </xf>
    <xf numFmtId="169" fontId="6" fillId="0" borderId="23" xfId="52" applyNumberFormat="1" applyFont="1" applyFill="1" applyBorder="1" applyAlignment="1" applyProtection="1">
      <alignment/>
      <protection hidden="1"/>
    </xf>
    <xf numFmtId="165" fontId="6" fillId="0" borderId="23" xfId="52" applyNumberFormat="1" applyFont="1" applyFill="1" applyBorder="1" applyAlignment="1" applyProtection="1">
      <alignment/>
      <protection hidden="1"/>
    </xf>
    <xf numFmtId="169" fontId="6" fillId="0" borderId="46" xfId="52" applyNumberFormat="1" applyFont="1" applyFill="1" applyBorder="1" applyAlignment="1" applyProtection="1">
      <alignment wrapText="1"/>
      <protection hidden="1"/>
    </xf>
    <xf numFmtId="49" fontId="6" fillId="0" borderId="47" xfId="52" applyNumberFormat="1" applyFont="1" applyFill="1" applyBorder="1" applyAlignment="1" applyProtection="1">
      <alignment horizontal="center"/>
      <protection hidden="1"/>
    </xf>
    <xf numFmtId="49" fontId="6" fillId="0" borderId="47" xfId="52" applyNumberFormat="1" applyFont="1" applyFill="1" applyBorder="1" applyAlignment="1" applyProtection="1">
      <alignment/>
      <protection hidden="1"/>
    </xf>
    <xf numFmtId="167" fontId="6" fillId="0" borderId="47" xfId="52" applyNumberFormat="1" applyFont="1" applyFill="1" applyBorder="1" applyAlignment="1" applyProtection="1">
      <alignment/>
      <protection hidden="1"/>
    </xf>
    <xf numFmtId="164" fontId="6" fillId="0" borderId="47" xfId="52" applyNumberFormat="1" applyFont="1" applyFill="1" applyBorder="1" applyAlignment="1" applyProtection="1">
      <alignment/>
      <protection hidden="1"/>
    </xf>
    <xf numFmtId="166" fontId="6" fillId="0" borderId="47" xfId="52" applyNumberFormat="1" applyFont="1" applyFill="1" applyBorder="1" applyAlignment="1" applyProtection="1">
      <alignment/>
      <protection hidden="1"/>
    </xf>
    <xf numFmtId="165" fontId="6" fillId="0" borderId="47" xfId="52" applyNumberFormat="1" applyFont="1" applyFill="1" applyBorder="1" applyAlignment="1" applyProtection="1">
      <alignment/>
      <protection hidden="1"/>
    </xf>
    <xf numFmtId="166" fontId="6" fillId="0" borderId="47" xfId="52" applyNumberFormat="1" applyFont="1" applyFill="1" applyBorder="1" applyAlignment="1" applyProtection="1">
      <alignment wrapText="1"/>
      <protection hidden="1"/>
    </xf>
    <xf numFmtId="165" fontId="6" fillId="0" borderId="11" xfId="52" applyNumberFormat="1" applyFont="1" applyFill="1" applyBorder="1" applyAlignment="1" applyProtection="1">
      <alignment horizontal="right"/>
      <protection hidden="1"/>
    </xf>
    <xf numFmtId="165" fontId="6" fillId="0" borderId="48" xfId="52" applyNumberFormat="1" applyFont="1" applyFill="1" applyBorder="1" applyAlignment="1" applyProtection="1">
      <alignment horizontal="right"/>
      <protection hidden="1"/>
    </xf>
    <xf numFmtId="165" fontId="6" fillId="0" borderId="49" xfId="52" applyNumberFormat="1" applyFont="1" applyFill="1" applyBorder="1" applyAlignment="1" applyProtection="1">
      <alignment horizontal="center"/>
      <protection hidden="1"/>
    </xf>
    <xf numFmtId="165" fontId="6" fillId="0" borderId="24" xfId="52" applyNumberFormat="1" applyFont="1" applyFill="1" applyBorder="1" applyAlignment="1" applyProtection="1">
      <alignment horizontal="center"/>
      <protection hidden="1"/>
    </xf>
    <xf numFmtId="165" fontId="7" fillId="0" borderId="24" xfId="52" applyNumberFormat="1" applyFont="1" applyFill="1" applyBorder="1" applyAlignment="1" applyProtection="1">
      <alignment horizontal="center"/>
      <protection hidden="1"/>
    </xf>
    <xf numFmtId="169" fontId="6" fillId="0" borderId="22" xfId="52" applyNumberFormat="1" applyFont="1" applyFill="1" applyBorder="1" applyAlignment="1" applyProtection="1">
      <alignment horizontal="right" wrapText="1"/>
      <protection hidden="1"/>
    </xf>
    <xf numFmtId="169" fontId="6" fillId="0" borderId="50" xfId="52" applyNumberFormat="1" applyFont="1" applyFill="1" applyBorder="1" applyAlignment="1" applyProtection="1">
      <alignment wrapText="1"/>
      <protection hidden="1"/>
    </xf>
    <xf numFmtId="168" fontId="6" fillId="0" borderId="51" xfId="52" applyNumberFormat="1" applyFont="1" applyFill="1" applyBorder="1" applyAlignment="1" applyProtection="1">
      <alignment/>
      <protection hidden="1"/>
    </xf>
    <xf numFmtId="164" fontId="6" fillId="0" borderId="51" xfId="52" applyNumberFormat="1" applyFont="1" applyFill="1" applyBorder="1" applyAlignment="1" applyProtection="1">
      <alignment/>
      <protection hidden="1"/>
    </xf>
    <xf numFmtId="167" fontId="6" fillId="0" borderId="51" xfId="52" applyNumberFormat="1" applyFont="1" applyFill="1" applyBorder="1" applyAlignment="1" applyProtection="1">
      <alignment/>
      <protection hidden="1"/>
    </xf>
    <xf numFmtId="166" fontId="6" fillId="0" borderId="51" xfId="52" applyNumberFormat="1" applyFont="1" applyFill="1" applyBorder="1" applyAlignment="1" applyProtection="1">
      <alignment/>
      <protection hidden="1"/>
    </xf>
    <xf numFmtId="165" fontId="6" fillId="0" borderId="51" xfId="52" applyNumberFormat="1" applyFont="1" applyFill="1" applyBorder="1" applyAlignment="1" applyProtection="1">
      <alignment/>
      <protection hidden="1"/>
    </xf>
    <xf numFmtId="165" fontId="6" fillId="0" borderId="51" xfId="52" applyNumberFormat="1" applyFont="1" applyFill="1" applyBorder="1" applyAlignment="1" applyProtection="1">
      <alignment horizontal="right"/>
      <protection hidden="1"/>
    </xf>
    <xf numFmtId="166" fontId="6" fillId="0" borderId="51" xfId="52" applyNumberFormat="1" applyFont="1" applyFill="1" applyBorder="1" applyAlignment="1" applyProtection="1">
      <alignment wrapText="1"/>
      <protection hidden="1"/>
    </xf>
    <xf numFmtId="165" fontId="6" fillId="0" borderId="52" xfId="52" applyNumberFormat="1" applyFont="1" applyFill="1" applyBorder="1" applyAlignment="1" applyProtection="1">
      <alignment horizontal="right"/>
      <protection hidden="1"/>
    </xf>
    <xf numFmtId="165" fontId="6" fillId="0" borderId="17" xfId="52" applyNumberFormat="1" applyFont="1" applyFill="1" applyBorder="1" applyAlignment="1" applyProtection="1">
      <alignment horizontal="right"/>
      <protection hidden="1"/>
    </xf>
    <xf numFmtId="165" fontId="6" fillId="0" borderId="53" xfId="52" applyNumberFormat="1" applyFont="1" applyFill="1" applyBorder="1" applyAlignment="1" applyProtection="1">
      <alignment horizontal="right"/>
      <protection hidden="1"/>
    </xf>
    <xf numFmtId="165" fontId="6" fillId="0" borderId="54" xfId="52" applyNumberFormat="1" applyFont="1" applyFill="1" applyBorder="1" applyAlignment="1" applyProtection="1">
      <alignment horizontal="center"/>
      <protection hidden="1"/>
    </xf>
    <xf numFmtId="165" fontId="6" fillId="0" borderId="47" xfId="52" applyNumberFormat="1" applyFont="1" applyFill="1" applyBorder="1" applyAlignment="1" applyProtection="1">
      <alignment horizontal="right"/>
      <protection hidden="1"/>
    </xf>
    <xf numFmtId="165" fontId="6" fillId="0" borderId="42" xfId="52" applyNumberFormat="1" applyFont="1" applyFill="1" applyBorder="1" applyAlignment="1" applyProtection="1">
      <alignment horizontal="right"/>
      <protection hidden="1"/>
    </xf>
    <xf numFmtId="169" fontId="6" fillId="0" borderId="50" xfId="52" applyNumberFormat="1" applyFont="1" applyFill="1" applyBorder="1" applyAlignment="1" applyProtection="1">
      <alignment/>
      <protection hidden="1"/>
    </xf>
    <xf numFmtId="168" fontId="6" fillId="0" borderId="55" xfId="52" applyNumberFormat="1" applyFont="1" applyFill="1" applyBorder="1" applyAlignment="1" applyProtection="1">
      <alignment/>
      <protection hidden="1"/>
    </xf>
    <xf numFmtId="164" fontId="6" fillId="0" borderId="55" xfId="52" applyNumberFormat="1" applyFont="1" applyFill="1" applyBorder="1" applyAlignment="1" applyProtection="1">
      <alignment/>
      <protection hidden="1"/>
    </xf>
    <xf numFmtId="167" fontId="6" fillId="0" borderId="55" xfId="52" applyNumberFormat="1" applyFont="1" applyFill="1" applyBorder="1" applyAlignment="1" applyProtection="1">
      <alignment/>
      <protection hidden="1"/>
    </xf>
    <xf numFmtId="166" fontId="6" fillId="0" borderId="55" xfId="52" applyNumberFormat="1" applyFont="1" applyFill="1" applyBorder="1" applyAlignment="1" applyProtection="1">
      <alignment/>
      <protection hidden="1"/>
    </xf>
    <xf numFmtId="165" fontId="6" fillId="0" borderId="55" xfId="52" applyNumberFormat="1" applyFont="1" applyFill="1" applyBorder="1" applyAlignment="1" applyProtection="1">
      <alignment/>
      <protection hidden="1"/>
    </xf>
    <xf numFmtId="165" fontId="6" fillId="0" borderId="56" xfId="52" applyNumberFormat="1" applyFont="1" applyFill="1" applyBorder="1" applyAlignment="1" applyProtection="1">
      <alignment horizontal="right"/>
      <protection hidden="1"/>
    </xf>
    <xf numFmtId="165" fontId="6" fillId="0" borderId="56" xfId="52" applyNumberFormat="1" applyFont="1" applyFill="1" applyBorder="1" applyAlignment="1" applyProtection="1">
      <alignment/>
      <protection hidden="1"/>
    </xf>
    <xf numFmtId="165" fontId="6" fillId="0" borderId="43" xfId="52" applyNumberFormat="1" applyFont="1" applyFill="1" applyBorder="1" applyAlignment="1" applyProtection="1">
      <alignment horizontal="right"/>
      <protection hidden="1"/>
    </xf>
    <xf numFmtId="165" fontId="6" fillId="0" borderId="23" xfId="52" applyNumberFormat="1" applyFont="1" applyFill="1" applyBorder="1" applyAlignment="1" applyProtection="1">
      <alignment/>
      <protection hidden="1"/>
    </xf>
    <xf numFmtId="169" fontId="6" fillId="0" borderId="31" xfId="52" applyNumberFormat="1" applyFont="1" applyFill="1" applyBorder="1" applyAlignment="1" applyProtection="1">
      <alignment wrapText="1"/>
      <protection hidden="1"/>
    </xf>
    <xf numFmtId="168" fontId="6" fillId="0" borderId="25" xfId="52" applyNumberFormat="1" applyFont="1" applyFill="1" applyBorder="1" applyAlignment="1" applyProtection="1">
      <alignment/>
      <protection hidden="1"/>
    </xf>
    <xf numFmtId="167" fontId="6" fillId="0" borderId="25" xfId="52" applyNumberFormat="1" applyFont="1" applyFill="1" applyBorder="1" applyAlignment="1" applyProtection="1">
      <alignment/>
      <protection hidden="1"/>
    </xf>
    <xf numFmtId="165" fontId="6" fillId="0" borderId="25" xfId="52" applyNumberFormat="1" applyFont="1" applyFill="1" applyBorder="1" applyAlignment="1" applyProtection="1">
      <alignment horizontal="right"/>
      <protection hidden="1"/>
    </xf>
    <xf numFmtId="49" fontId="6" fillId="0" borderId="25" xfId="52" applyNumberFormat="1" applyFont="1" applyFill="1" applyBorder="1" applyAlignment="1" applyProtection="1">
      <alignment/>
      <protection hidden="1"/>
    </xf>
    <xf numFmtId="166" fontId="6" fillId="0" borderId="25" xfId="52" applyNumberFormat="1" applyFont="1" applyFill="1" applyBorder="1" applyAlignment="1" applyProtection="1">
      <alignment wrapText="1"/>
      <protection hidden="1"/>
    </xf>
    <xf numFmtId="165" fontId="6" fillId="0" borderId="57" xfId="52" applyNumberFormat="1" applyFont="1" applyFill="1" applyBorder="1" applyAlignment="1" applyProtection="1">
      <alignment horizontal="center"/>
      <protection hidden="1"/>
    </xf>
    <xf numFmtId="165" fontId="6" fillId="0" borderId="23" xfId="52" applyNumberFormat="1" applyFont="1" applyFill="1" applyBorder="1" applyAlignment="1" applyProtection="1">
      <alignment/>
      <protection hidden="1"/>
    </xf>
    <xf numFmtId="165" fontId="7" fillId="0" borderId="34" xfId="52" applyNumberFormat="1" applyFont="1" applyFill="1" applyBorder="1" applyAlignment="1" applyProtection="1">
      <alignment horizontal="right"/>
      <protection hidden="1"/>
    </xf>
    <xf numFmtId="165" fontId="7" fillId="0" borderId="15" xfId="52" applyNumberFormat="1" applyFont="1" applyFill="1" applyBorder="1" applyAlignment="1" applyProtection="1">
      <alignment horizontal="right"/>
      <protection hidden="1"/>
    </xf>
    <xf numFmtId="165" fontId="7" fillId="0" borderId="32" xfId="52" applyNumberFormat="1" applyFont="1" applyFill="1" applyBorder="1" applyAlignment="1" applyProtection="1">
      <alignment horizontal="right"/>
      <protection hidden="1"/>
    </xf>
    <xf numFmtId="169" fontId="7" fillId="0" borderId="0" xfId="52" applyNumberFormat="1" applyFont="1" applyFill="1" applyBorder="1" applyAlignment="1" applyProtection="1">
      <alignment wrapText="1"/>
      <protection hidden="1"/>
    </xf>
    <xf numFmtId="0" fontId="36" fillId="0" borderId="0" xfId="0" applyFont="1" applyBorder="1" applyAlignment="1">
      <alignment wrapText="1"/>
    </xf>
    <xf numFmtId="165" fontId="7" fillId="0" borderId="0" xfId="52" applyNumberFormat="1" applyFont="1" applyFill="1" applyBorder="1" applyAlignment="1" applyProtection="1">
      <alignment/>
      <protection hidden="1"/>
    </xf>
    <xf numFmtId="166" fontId="7" fillId="0" borderId="0" xfId="52" applyNumberFormat="1" applyFont="1" applyFill="1" applyBorder="1" applyAlignment="1" applyProtection="1">
      <alignment wrapText="1"/>
      <protection hidden="1"/>
    </xf>
    <xf numFmtId="165" fontId="6" fillId="0" borderId="23" xfId="52" applyNumberFormat="1" applyFont="1" applyFill="1" applyBorder="1" applyAlignment="1" applyProtection="1">
      <alignment/>
      <protection hidden="1"/>
    </xf>
    <xf numFmtId="169" fontId="6" fillId="0" borderId="58" xfId="52" applyNumberFormat="1" applyFont="1" applyFill="1" applyBorder="1" applyAlignment="1" applyProtection="1">
      <alignment/>
      <protection hidden="1"/>
    </xf>
    <xf numFmtId="168" fontId="6" fillId="0" borderId="59" xfId="52" applyNumberFormat="1" applyFont="1" applyFill="1" applyBorder="1" applyAlignment="1" applyProtection="1">
      <alignment/>
      <protection hidden="1"/>
    </xf>
    <xf numFmtId="164" fontId="6" fillId="0" borderId="59" xfId="52" applyNumberFormat="1" applyFont="1" applyFill="1" applyBorder="1" applyAlignment="1" applyProtection="1">
      <alignment/>
      <protection hidden="1"/>
    </xf>
    <xf numFmtId="167" fontId="6" fillId="0" borderId="59" xfId="52" applyNumberFormat="1" applyFont="1" applyFill="1" applyBorder="1" applyAlignment="1" applyProtection="1">
      <alignment/>
      <protection hidden="1"/>
    </xf>
    <xf numFmtId="166" fontId="6" fillId="0" borderId="59" xfId="52" applyNumberFormat="1" applyFont="1" applyFill="1" applyBorder="1" applyAlignment="1" applyProtection="1">
      <alignment/>
      <protection hidden="1"/>
    </xf>
    <xf numFmtId="165" fontId="6" fillId="0" borderId="59" xfId="52" applyNumberFormat="1" applyFont="1" applyFill="1" applyBorder="1" applyAlignment="1" applyProtection="1">
      <alignment/>
      <protection hidden="1"/>
    </xf>
    <xf numFmtId="165" fontId="6" fillId="0" borderId="59" xfId="52" applyNumberFormat="1" applyFont="1" applyFill="1" applyBorder="1" applyAlignment="1" applyProtection="1">
      <alignment horizontal="right"/>
      <protection hidden="1"/>
    </xf>
    <xf numFmtId="49" fontId="6" fillId="0" borderId="59" xfId="52" applyNumberFormat="1" applyFont="1" applyFill="1" applyBorder="1" applyAlignment="1" applyProtection="1">
      <alignment/>
      <protection hidden="1"/>
    </xf>
    <xf numFmtId="166" fontId="6" fillId="0" borderId="59" xfId="52" applyNumberFormat="1" applyFont="1" applyFill="1" applyBorder="1" applyAlignment="1" applyProtection="1">
      <alignment wrapText="1"/>
      <protection hidden="1"/>
    </xf>
    <xf numFmtId="165" fontId="6" fillId="0" borderId="60" xfId="52" applyNumberFormat="1" applyFont="1" applyFill="1" applyBorder="1" applyAlignment="1" applyProtection="1">
      <alignment horizontal="center"/>
      <protection hidden="1"/>
    </xf>
    <xf numFmtId="169" fontId="7" fillId="0" borderId="0" xfId="52" applyNumberFormat="1" applyFont="1" applyFill="1" applyBorder="1" applyAlignment="1" applyProtection="1">
      <alignment horizontal="center" wrapText="1"/>
      <protection hidden="1"/>
    </xf>
    <xf numFmtId="0" fontId="36" fillId="0" borderId="0" xfId="0" applyFont="1" applyBorder="1" applyAlignment="1">
      <alignment horizontal="center" wrapText="1"/>
    </xf>
    <xf numFmtId="0" fontId="13" fillId="0" borderId="23" xfId="52" applyNumberFormat="1" applyFont="1" applyFill="1" applyBorder="1" applyAlignment="1" applyProtection="1">
      <alignment horizontal="center"/>
      <protection hidden="1"/>
    </xf>
    <xf numFmtId="165" fontId="6" fillId="0" borderId="23" xfId="52" applyNumberFormat="1" applyFont="1" applyFill="1" applyBorder="1" applyAlignment="1" applyProtection="1">
      <alignment/>
      <protection hidden="1"/>
    </xf>
    <xf numFmtId="165" fontId="6" fillId="0" borderId="23" xfId="52" applyNumberFormat="1" applyFont="1" applyFill="1" applyBorder="1" applyAlignment="1" applyProtection="1">
      <alignment/>
      <protection hidden="1"/>
    </xf>
    <xf numFmtId="165" fontId="6" fillId="0" borderId="23" xfId="52" applyNumberFormat="1" applyFont="1" applyFill="1" applyBorder="1" applyAlignment="1" applyProtection="1">
      <alignment/>
      <protection hidden="1"/>
    </xf>
    <xf numFmtId="165" fontId="6" fillId="0" borderId="23" xfId="52" applyNumberFormat="1" applyFont="1" applyFill="1" applyBorder="1" applyAlignment="1" applyProtection="1">
      <alignment/>
      <protection hidden="1"/>
    </xf>
    <xf numFmtId="165" fontId="6" fillId="0" borderId="23" xfId="52" applyNumberFormat="1" applyFont="1" applyFill="1" applyBorder="1" applyAlignment="1" applyProtection="1">
      <alignment/>
      <protection hidden="1"/>
    </xf>
    <xf numFmtId="165" fontId="6" fillId="0" borderId="23" xfId="52" applyNumberFormat="1" applyFont="1" applyFill="1" applyBorder="1" applyAlignment="1" applyProtection="1">
      <alignment/>
      <protection hidden="1"/>
    </xf>
    <xf numFmtId="0" fontId="6" fillId="0" borderId="23" xfId="52" applyFont="1" applyFill="1" applyBorder="1" applyAlignment="1" applyProtection="1">
      <alignment/>
      <protection hidden="1"/>
    </xf>
    <xf numFmtId="0" fontId="6" fillId="0" borderId="61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6" fillId="0" borderId="64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6" fillId="0" borderId="67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6" fillId="0" borderId="23" xfId="52" applyNumberFormat="1" applyFont="1" applyFill="1" applyBorder="1" applyAlignment="1" applyProtection="1">
      <alignment/>
      <protection hidden="1"/>
    </xf>
    <xf numFmtId="0" fontId="6" fillId="0" borderId="70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6" fillId="0" borderId="60" xfId="52" applyNumberFormat="1" applyFont="1" applyFill="1" applyBorder="1" applyAlignment="1" applyProtection="1">
      <alignment/>
      <protection hidden="1"/>
    </xf>
    <xf numFmtId="2" fontId="6" fillId="0" borderId="25" xfId="52" applyNumberFormat="1" applyFont="1" applyFill="1" applyBorder="1" applyAlignment="1" applyProtection="1">
      <alignment horizontal="center"/>
      <protection hidden="1"/>
    </xf>
    <xf numFmtId="0" fontId="6" fillId="0" borderId="21" xfId="52" applyFont="1" applyFill="1" applyBorder="1" applyAlignment="1" applyProtection="1">
      <alignment horizontal="center"/>
      <protection hidden="1"/>
    </xf>
    <xf numFmtId="2" fontId="6" fillId="0" borderId="23" xfId="52" applyNumberFormat="1" applyFont="1" applyFill="1" applyBorder="1" applyAlignment="1" applyProtection="1">
      <alignment/>
      <protection hidden="1"/>
    </xf>
    <xf numFmtId="0" fontId="6" fillId="0" borderId="73" xfId="52" applyNumberFormat="1" applyFont="1" applyFill="1" applyBorder="1" applyAlignment="1" applyProtection="1">
      <alignment/>
      <protection hidden="1"/>
    </xf>
    <xf numFmtId="0" fontId="6" fillId="0" borderId="74" xfId="52" applyNumberFormat="1" applyFont="1" applyFill="1" applyBorder="1" applyAlignment="1" applyProtection="1">
      <alignment/>
      <protection hidden="1"/>
    </xf>
    <xf numFmtId="0" fontId="6" fillId="0" borderId="12" xfId="52" applyNumberFormat="1" applyFont="1" applyFill="1" applyBorder="1" applyAlignment="1" applyProtection="1">
      <alignment horizontal="left"/>
      <protection hidden="1"/>
    </xf>
    <xf numFmtId="0" fontId="6" fillId="0" borderId="39" xfId="52" applyNumberFormat="1" applyFont="1" applyFill="1" applyBorder="1" applyAlignment="1" applyProtection="1">
      <alignment horizontal="left"/>
      <protection hidden="1"/>
    </xf>
    <xf numFmtId="0" fontId="6" fillId="0" borderId="12" xfId="52" applyNumberFormat="1" applyFont="1" applyFill="1" applyBorder="1" applyAlignment="1" applyProtection="1">
      <alignment/>
      <protection hidden="1"/>
    </xf>
    <xf numFmtId="0" fontId="6" fillId="0" borderId="39" xfId="52" applyNumberFormat="1" applyFont="1" applyFill="1" applyBorder="1" applyAlignment="1" applyProtection="1">
      <alignment/>
      <protection hidden="1"/>
    </xf>
    <xf numFmtId="164" fontId="6" fillId="0" borderId="74" xfId="52" applyNumberFormat="1" applyFont="1" applyFill="1" applyBorder="1" applyAlignment="1" applyProtection="1">
      <alignment horizontal="center"/>
      <protection hidden="1"/>
    </xf>
    <xf numFmtId="0" fontId="6" fillId="0" borderId="69" xfId="52" applyNumberFormat="1" applyFont="1" applyFill="1" applyBorder="1" applyAlignment="1" applyProtection="1">
      <alignment/>
      <protection hidden="1"/>
    </xf>
    <xf numFmtId="0" fontId="6" fillId="0" borderId="67" xfId="52" applyNumberFormat="1" applyFont="1" applyFill="1" applyBorder="1" applyAlignment="1" applyProtection="1">
      <alignment/>
      <protection hidden="1"/>
    </xf>
    <xf numFmtId="0" fontId="6" fillId="0" borderId="75" xfId="52" applyNumberFormat="1" applyFont="1" applyFill="1" applyBorder="1" applyAlignment="1" applyProtection="1">
      <alignment/>
      <protection hidden="1"/>
    </xf>
    <xf numFmtId="0" fontId="6" fillId="0" borderId="76" xfId="52" applyNumberFormat="1" applyFont="1" applyFill="1" applyBorder="1" applyAlignment="1" applyProtection="1">
      <alignment/>
      <protection hidden="1"/>
    </xf>
    <xf numFmtId="164" fontId="6" fillId="0" borderId="39" xfId="52" applyNumberFormat="1" applyFont="1" applyFill="1" applyBorder="1" applyAlignment="1" applyProtection="1">
      <alignment horizontal="center"/>
      <protection hidden="1"/>
    </xf>
    <xf numFmtId="0" fontId="7" fillId="0" borderId="0" xfId="52" applyNumberFormat="1" applyFont="1" applyFill="1" applyAlignment="1" applyProtection="1">
      <alignment horizontal="center" vertical="center"/>
      <protection hidden="1"/>
    </xf>
    <xf numFmtId="0" fontId="6" fillId="0" borderId="77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78" xfId="0" applyBorder="1" applyAlignment="1">
      <alignment horizontal="center" vertical="center" wrapText="1"/>
    </xf>
    <xf numFmtId="0" fontId="6" fillId="0" borderId="79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8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46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81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33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56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29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55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45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82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83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66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84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85" xfId="52" applyNumberFormat="1" applyFont="1" applyFill="1" applyBorder="1" applyAlignment="1" applyProtection="1">
      <alignment horizontal="center" vertical="center"/>
      <protection hidden="1"/>
    </xf>
    <xf numFmtId="0" fontId="6" fillId="0" borderId="79" xfId="52" applyNumberFormat="1" applyFont="1" applyFill="1" applyBorder="1" applyAlignment="1" applyProtection="1">
      <alignment horizontal="center" vertical="center"/>
      <protection hidden="1"/>
    </xf>
    <xf numFmtId="0" fontId="6" fillId="0" borderId="86" xfId="52" applyFont="1" applyFill="1" applyBorder="1" applyAlignment="1" applyProtection="1">
      <alignment horizontal="center" vertical="center" wrapText="1"/>
      <protection hidden="1"/>
    </xf>
    <xf numFmtId="0" fontId="6" fillId="0" borderId="12" xfId="52" applyFont="1" applyFill="1" applyBorder="1" applyAlignment="1" applyProtection="1">
      <alignment horizontal="center" vertical="center" wrapText="1"/>
      <protection hidden="1"/>
    </xf>
    <xf numFmtId="0" fontId="6" fillId="0" borderId="73" xfId="52" applyFont="1" applyFill="1" applyBorder="1" applyAlignment="1" applyProtection="1">
      <alignment horizontal="center" vertical="center" wrapText="1"/>
      <protection hidden="1"/>
    </xf>
    <xf numFmtId="0" fontId="7" fillId="0" borderId="87" xfId="52" applyNumberFormat="1" applyFont="1" applyFill="1" applyBorder="1" applyAlignment="1" applyProtection="1">
      <alignment horizontal="center"/>
      <protection hidden="1"/>
    </xf>
    <xf numFmtId="0" fontId="45" fillId="0" borderId="42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7" fillId="0" borderId="45" xfId="52" applyNumberFormat="1" applyFont="1" applyFill="1" applyBorder="1" applyAlignment="1" applyProtection="1">
      <alignment horizontal="center" wrapText="1"/>
      <protection hidden="1"/>
    </xf>
    <xf numFmtId="0" fontId="45" fillId="0" borderId="29" xfId="0" applyFont="1" applyBorder="1" applyAlignment="1">
      <alignment wrapText="1"/>
    </xf>
    <xf numFmtId="0" fontId="0" fillId="0" borderId="29" xfId="0" applyBorder="1" applyAlignment="1">
      <alignment/>
    </xf>
    <xf numFmtId="0" fontId="0" fillId="0" borderId="33" xfId="0" applyBorder="1" applyAlignment="1">
      <alignment/>
    </xf>
    <xf numFmtId="0" fontId="7" fillId="0" borderId="44" xfId="52" applyNumberFormat="1" applyFont="1" applyFill="1" applyBorder="1" applyAlignment="1" applyProtection="1">
      <alignment horizontal="center" wrapText="1"/>
      <protection hidden="1"/>
    </xf>
    <xf numFmtId="0" fontId="45" fillId="0" borderId="26" xfId="0" applyFont="1" applyBorder="1" applyAlignment="1">
      <alignment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6" fillId="0" borderId="88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89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90" xfId="52" applyNumberFormat="1" applyFont="1" applyFill="1" applyBorder="1" applyAlignment="1" applyProtection="1">
      <alignment horizontal="center"/>
      <protection hidden="1"/>
    </xf>
    <xf numFmtId="0" fontId="7" fillId="0" borderId="39" xfId="52" applyNumberFormat="1" applyFont="1" applyFill="1" applyBorder="1" applyAlignment="1" applyProtection="1">
      <alignment horizontal="center" wrapText="1"/>
      <protection hidden="1"/>
    </xf>
    <xf numFmtId="0" fontId="45" fillId="0" borderId="0" xfId="0" applyFont="1" applyBorder="1" applyAlignment="1">
      <alignment wrapText="1"/>
    </xf>
    <xf numFmtId="0" fontId="0" fillId="0" borderId="0" xfId="0" applyAlignment="1">
      <alignment/>
    </xf>
    <xf numFmtId="0" fontId="6" fillId="0" borderId="68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91" xfId="0" applyBorder="1" applyAlignment="1">
      <alignment horizontal="center" vertical="center" wrapText="1"/>
    </xf>
    <xf numFmtId="0" fontId="45" fillId="0" borderId="92" xfId="0" applyFont="1" applyBorder="1" applyAlignment="1">
      <alignment horizontal="center"/>
    </xf>
    <xf numFmtId="0" fontId="7" fillId="0" borderId="39" xfId="52" applyNumberFormat="1" applyFont="1" applyFill="1" applyBorder="1" applyAlignment="1" applyProtection="1">
      <alignment horizontal="center"/>
      <protection hidden="1"/>
    </xf>
    <xf numFmtId="0" fontId="7" fillId="0" borderId="35" xfId="52" applyNumberFormat="1" applyFont="1" applyFill="1" applyBorder="1" applyAlignment="1" applyProtection="1">
      <alignment horizontal="center" wrapText="1"/>
      <protection hidden="1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169" fontId="7" fillId="0" borderId="58" xfId="52" applyNumberFormat="1" applyFont="1" applyFill="1" applyBorder="1" applyAlignment="1" applyProtection="1">
      <alignment horizontal="center" wrapText="1"/>
      <protection hidden="1"/>
    </xf>
    <xf numFmtId="0" fontId="36" fillId="0" borderId="59" xfId="0" applyFont="1" applyBorder="1" applyAlignment="1">
      <alignment horizontal="center" wrapText="1"/>
    </xf>
    <xf numFmtId="0" fontId="36" fillId="0" borderId="60" xfId="0" applyFont="1" applyBorder="1" applyAlignment="1">
      <alignment horizontal="center" wrapText="1"/>
    </xf>
    <xf numFmtId="0" fontId="7" fillId="0" borderId="58" xfId="52" applyNumberFormat="1" applyFont="1" applyFill="1" applyBorder="1" applyAlignment="1" applyProtection="1">
      <alignment horizontal="center" wrapText="1"/>
      <protection hidden="1"/>
    </xf>
    <xf numFmtId="0" fontId="45" fillId="0" borderId="59" xfId="0" applyFont="1" applyBorder="1" applyAlignment="1">
      <alignment wrapText="1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164" fontId="6" fillId="0" borderId="87" xfId="52" applyNumberFormat="1" applyFont="1" applyFill="1" applyBorder="1" applyAlignment="1" applyProtection="1">
      <alignment horizontal="center"/>
      <protection hidden="1"/>
    </xf>
    <xf numFmtId="0" fontId="6" fillId="0" borderId="79" xfId="52" applyNumberFormat="1" applyFont="1" applyFill="1" applyBorder="1" applyAlignment="1" applyProtection="1">
      <alignment/>
      <protection hidden="1"/>
    </xf>
    <xf numFmtId="0" fontId="6" fillId="0" borderId="23" xfId="52" applyNumberFormat="1" applyFont="1" applyFill="1" applyBorder="1" applyAlignment="1" applyProtection="1">
      <alignment horizontal="center" vertical="center"/>
      <protection hidden="1"/>
    </xf>
    <xf numFmtId="0" fontId="6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32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49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48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93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75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85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39" xfId="52" applyNumberFormat="1" applyFont="1" applyFill="1" applyBorder="1" applyAlignment="1" applyProtection="1">
      <alignment horizontal="left" wrapText="1"/>
      <protection hidden="1"/>
    </xf>
    <xf numFmtId="0" fontId="6" fillId="0" borderId="87" xfId="52" applyNumberFormat="1" applyFont="1" applyFill="1" applyBorder="1" applyAlignment="1" applyProtection="1">
      <alignment horizontal="left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7"/>
  <sheetViews>
    <sheetView tabSelected="1" zoomScalePageLayoutView="48" workbookViewId="0" topLeftCell="B1">
      <selection activeCell="P163" sqref="P163"/>
    </sheetView>
  </sheetViews>
  <sheetFormatPr defaultColWidth="9.140625" defaultRowHeight="15"/>
  <cols>
    <col min="1" max="1" width="0.9921875" style="1" customWidth="1"/>
    <col min="2" max="2" width="21.421875" style="1" customWidth="1"/>
    <col min="3" max="3" width="5.28125" style="1" customWidth="1"/>
    <col min="4" max="4" width="5.57421875" style="1" customWidth="1"/>
    <col min="5" max="5" width="7.00390625" style="1" customWidth="1"/>
    <col min="6" max="6" width="3.8515625" style="1" customWidth="1"/>
    <col min="7" max="7" width="5.8515625" style="1" customWidth="1"/>
    <col min="8" max="10" width="0" style="1" hidden="1" customWidth="1"/>
    <col min="11" max="12" width="8.28125" style="1" customWidth="1"/>
    <col min="13" max="13" width="12.28125" style="1" customWidth="1"/>
    <col min="14" max="15" width="0" style="1" hidden="1" customWidth="1"/>
    <col min="16" max="16" width="13.7109375" style="1" customWidth="1"/>
    <col min="17" max="21" width="0" style="1" hidden="1" customWidth="1"/>
    <col min="22" max="22" width="14.28125" style="1" customWidth="1"/>
    <col min="23" max="26" width="0" style="1" hidden="1" customWidth="1"/>
    <col min="27" max="27" width="12.7109375" style="1" customWidth="1"/>
    <col min="28" max="28" width="7.57421875" style="1" customWidth="1"/>
    <col min="29" max="16384" width="9.140625" style="1" customWidth="1"/>
  </cols>
  <sheetData>
    <row r="1" spans="1:28" ht="2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3"/>
      <c r="Z1" s="3"/>
      <c r="AA1" s="2"/>
      <c r="AB1" s="2"/>
    </row>
    <row r="2" spans="1:28" ht="2.25" customHeight="1">
      <c r="A2" s="3"/>
      <c r="B2" s="13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3"/>
      <c r="Z2" s="3"/>
      <c r="AA2" s="2"/>
      <c r="AB2" s="2"/>
    </row>
    <row r="3" spans="1:28" ht="10.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4"/>
      <c r="X3" s="4"/>
      <c r="Y3" s="3"/>
      <c r="Z3" s="3"/>
      <c r="AA3" s="2"/>
      <c r="AB3" s="2"/>
    </row>
    <row r="4" spans="1:28" ht="12.75" customHeight="1">
      <c r="A4" s="14"/>
      <c r="B4" s="242" t="s">
        <v>68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15"/>
      <c r="U4" s="15"/>
      <c r="V4" s="15"/>
      <c r="W4" s="4"/>
      <c r="X4" s="4"/>
      <c r="Y4" s="3"/>
      <c r="Z4" s="3"/>
      <c r="AA4" s="2"/>
      <c r="AB4" s="2"/>
    </row>
    <row r="5" spans="1:28" ht="12.75" customHeight="1">
      <c r="A5" s="14"/>
      <c r="B5" s="242" t="s">
        <v>46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15"/>
      <c r="U5" s="15"/>
      <c r="V5" s="15"/>
      <c r="W5" s="4"/>
      <c r="X5" s="4"/>
      <c r="Y5" s="3"/>
      <c r="Z5" s="3"/>
      <c r="AA5" s="2"/>
      <c r="AB5" s="2"/>
    </row>
    <row r="6" spans="1:28" ht="12.75" customHeight="1">
      <c r="A6" s="14"/>
      <c r="B6" s="242" t="s">
        <v>45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15"/>
      <c r="U6" s="15"/>
      <c r="V6" s="15"/>
      <c r="W6" s="4"/>
      <c r="X6" s="4"/>
      <c r="Y6" s="3"/>
      <c r="Z6" s="3"/>
      <c r="AA6" s="2"/>
      <c r="AB6" s="2"/>
    </row>
    <row r="7" spans="1:28" ht="3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4"/>
      <c r="X7" s="4"/>
      <c r="Y7" s="3"/>
      <c r="Z7" s="3"/>
      <c r="AA7" s="2"/>
      <c r="AB7" s="2"/>
    </row>
    <row r="8" spans="1:28" ht="3" customHeight="1">
      <c r="A8" s="14"/>
      <c r="B8" s="15"/>
      <c r="C8" s="15"/>
      <c r="D8" s="15"/>
      <c r="E8" s="15"/>
      <c r="F8" s="15"/>
      <c r="G8" s="15"/>
      <c r="H8" s="15"/>
      <c r="I8" s="15"/>
      <c r="J8" s="16" t="s">
        <v>44</v>
      </c>
      <c r="K8" s="16"/>
      <c r="L8" s="16"/>
      <c r="M8" s="16"/>
      <c r="N8" s="16"/>
      <c r="O8" s="15"/>
      <c r="P8" s="15"/>
      <c r="Q8" s="15"/>
      <c r="R8" s="15"/>
      <c r="S8" s="15"/>
      <c r="T8" s="15"/>
      <c r="U8" s="15"/>
      <c r="V8" s="15"/>
      <c r="W8" s="4"/>
      <c r="X8" s="4"/>
      <c r="Y8" s="3"/>
      <c r="Z8" s="3"/>
      <c r="AA8" s="2"/>
      <c r="AB8" s="2"/>
    </row>
    <row r="9" spans="1:28" ht="409.5" customHeight="1" hidden="1">
      <c r="A9" s="14"/>
      <c r="B9" s="15"/>
      <c r="C9" s="15"/>
      <c r="D9" s="15"/>
      <c r="E9" s="15"/>
      <c r="F9" s="15"/>
      <c r="G9" s="15"/>
      <c r="H9" s="15"/>
      <c r="I9" s="15"/>
      <c r="J9" s="16"/>
      <c r="K9" s="16"/>
      <c r="L9" s="16"/>
      <c r="M9" s="16"/>
      <c r="N9" s="16"/>
      <c r="O9" s="15"/>
      <c r="P9" s="15"/>
      <c r="Q9" s="15"/>
      <c r="R9" s="15"/>
      <c r="S9" s="15"/>
      <c r="T9" s="15"/>
      <c r="U9" s="15"/>
      <c r="V9" s="15"/>
      <c r="W9" s="4"/>
      <c r="X9" s="4"/>
      <c r="Y9" s="3"/>
      <c r="Z9" s="3"/>
      <c r="AA9" s="2"/>
      <c r="AB9" s="2"/>
    </row>
    <row r="10" spans="1:28" ht="7.5" customHeight="1" thickBo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4"/>
      <c r="V10" s="14"/>
      <c r="W10" s="3"/>
      <c r="X10" s="4"/>
      <c r="Y10" s="3"/>
      <c r="Z10" s="3"/>
      <c r="AA10" s="2"/>
      <c r="AB10" s="2"/>
    </row>
    <row r="11" spans="1:28" ht="13.5" customHeight="1" thickBot="1" thickTop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7"/>
      <c r="T11" s="15"/>
      <c r="U11" s="14"/>
      <c r="V11" s="77"/>
      <c r="W11" s="12"/>
      <c r="X11" s="12"/>
      <c r="Y11" s="3"/>
      <c r="Z11" s="3"/>
      <c r="AA11" s="18" t="s">
        <v>44</v>
      </c>
      <c r="AB11" s="2"/>
    </row>
    <row r="12" spans="1:28" ht="12.7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9"/>
      <c r="N12" s="15"/>
      <c r="O12" s="15"/>
      <c r="P12" s="19" t="s">
        <v>43</v>
      </c>
      <c r="Q12" s="15"/>
      <c r="R12" s="15"/>
      <c r="S12" s="21"/>
      <c r="T12" s="15"/>
      <c r="U12" s="14"/>
      <c r="V12" s="23" t="s">
        <v>42</v>
      </c>
      <c r="W12" s="11"/>
      <c r="X12" s="11"/>
      <c r="Y12" s="3"/>
      <c r="Z12" s="3"/>
      <c r="AA12" s="21">
        <v>503010</v>
      </c>
      <c r="AB12" s="2"/>
    </row>
    <row r="13" spans="1:28" ht="19.5" customHeight="1">
      <c r="A13" s="14">
        <v>0</v>
      </c>
      <c r="B13" s="15"/>
      <c r="C13" s="64" t="s">
        <v>155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15"/>
      <c r="O13" s="15"/>
      <c r="P13" s="23"/>
      <c r="Q13" s="15"/>
      <c r="R13" s="15"/>
      <c r="S13" s="24"/>
      <c r="T13" s="15"/>
      <c r="U13" s="14"/>
      <c r="V13" s="23" t="s">
        <v>41</v>
      </c>
      <c r="W13" s="5"/>
      <c r="X13" s="5"/>
      <c r="Y13" s="3"/>
      <c r="Z13" s="3"/>
      <c r="AA13" s="25" t="s">
        <v>156</v>
      </c>
      <c r="AB13" s="2"/>
    </row>
    <row r="14" spans="1:28" ht="12" customHeight="1">
      <c r="A14" s="14"/>
      <c r="B14" s="15" t="s">
        <v>40</v>
      </c>
      <c r="C14" s="69" t="s">
        <v>69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23"/>
      <c r="Q14" s="15"/>
      <c r="R14" s="15"/>
      <c r="S14" s="27"/>
      <c r="T14" s="15"/>
      <c r="U14" s="14"/>
      <c r="V14" s="23" t="s">
        <v>39</v>
      </c>
      <c r="W14" s="5"/>
      <c r="X14" s="5"/>
      <c r="Y14" s="3"/>
      <c r="Z14" s="3"/>
      <c r="AA14" s="75"/>
      <c r="AB14" s="2"/>
    </row>
    <row r="15" spans="1:28" ht="12" customHeight="1">
      <c r="A15" s="14"/>
      <c r="B15" s="28" t="s">
        <v>38</v>
      </c>
      <c r="C15" s="26" t="s">
        <v>97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23"/>
      <c r="Q15" s="15"/>
      <c r="R15" s="15"/>
      <c r="S15" s="29"/>
      <c r="T15" s="15"/>
      <c r="U15" s="14"/>
      <c r="V15" s="23" t="s">
        <v>37</v>
      </c>
      <c r="W15" s="8"/>
      <c r="X15" s="8"/>
      <c r="Y15" s="3"/>
      <c r="Z15" s="3"/>
      <c r="AA15" s="29" t="s">
        <v>36</v>
      </c>
      <c r="AB15" s="2"/>
    </row>
    <row r="16" spans="1:28" ht="12" customHeight="1">
      <c r="A16" s="14"/>
      <c r="B16" s="15" t="s">
        <v>35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23"/>
      <c r="Q16" s="15"/>
      <c r="R16" s="15"/>
      <c r="S16" s="30"/>
      <c r="T16" s="15"/>
      <c r="U16" s="14"/>
      <c r="V16" s="23" t="s">
        <v>34</v>
      </c>
      <c r="W16" s="10"/>
      <c r="X16" s="10"/>
      <c r="Y16" s="3"/>
      <c r="Z16" s="3"/>
      <c r="AA16" s="30">
        <v>8</v>
      </c>
      <c r="AB16" s="2"/>
    </row>
    <row r="17" spans="1:28" ht="12" customHeight="1" thickBot="1">
      <c r="A17" s="15"/>
      <c r="B17" s="15" t="s">
        <v>33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23"/>
      <c r="Q17" s="15"/>
      <c r="R17" s="15"/>
      <c r="S17" s="31"/>
      <c r="T17" s="15"/>
      <c r="U17" s="15"/>
      <c r="V17" s="23" t="s">
        <v>32</v>
      </c>
      <c r="W17" s="9"/>
      <c r="X17" s="9"/>
      <c r="Y17" s="3"/>
      <c r="Z17" s="3"/>
      <c r="AA17" s="32">
        <v>383</v>
      </c>
      <c r="AB17" s="2"/>
    </row>
    <row r="18" spans="1:28" ht="19.5" customHeight="1" thickBot="1" thickTop="1">
      <c r="A18" s="14"/>
      <c r="B18" s="242" t="s">
        <v>31</v>
      </c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15"/>
      <c r="U18" s="15"/>
      <c r="V18" s="15"/>
      <c r="W18" s="4"/>
      <c r="X18" s="4"/>
      <c r="Y18" s="3"/>
      <c r="Z18" s="3"/>
      <c r="AA18" s="2"/>
      <c r="AB18" s="2"/>
    </row>
    <row r="19" spans="1:28" ht="12.75" customHeight="1" thickBot="1">
      <c r="A19" s="14"/>
      <c r="B19" s="247" t="s">
        <v>30</v>
      </c>
      <c r="C19" s="259" t="s">
        <v>29</v>
      </c>
      <c r="D19" s="260"/>
      <c r="E19" s="260"/>
      <c r="F19" s="260"/>
      <c r="G19" s="260"/>
      <c r="H19" s="112"/>
      <c r="I19" s="112"/>
      <c r="J19" s="112"/>
      <c r="K19" s="113"/>
      <c r="L19" s="114"/>
      <c r="M19" s="243" t="s">
        <v>92</v>
      </c>
      <c r="N19" s="114"/>
      <c r="O19" s="114"/>
      <c r="P19" s="245" t="s">
        <v>12</v>
      </c>
      <c r="Q19" s="114"/>
      <c r="R19" s="114"/>
      <c r="S19" s="76"/>
      <c r="T19" s="114"/>
      <c r="U19" s="114"/>
      <c r="V19" s="276" t="s">
        <v>11</v>
      </c>
      <c r="W19" s="115"/>
      <c r="X19" s="115"/>
      <c r="Y19" s="114"/>
      <c r="Z19" s="114"/>
      <c r="AA19" s="261" t="s">
        <v>95</v>
      </c>
      <c r="AB19" s="2"/>
    </row>
    <row r="20" spans="1:28" ht="25.5" customHeight="1" thickBot="1">
      <c r="A20" s="14"/>
      <c r="B20" s="247"/>
      <c r="C20" s="249" t="s">
        <v>48</v>
      </c>
      <c r="D20" s="251" t="s">
        <v>49</v>
      </c>
      <c r="E20" s="253" t="s">
        <v>50</v>
      </c>
      <c r="F20" s="255" t="s">
        <v>51</v>
      </c>
      <c r="G20" s="257" t="s">
        <v>52</v>
      </c>
      <c r="H20" s="93"/>
      <c r="I20" s="93"/>
      <c r="J20" s="93"/>
      <c r="K20" s="257" t="s">
        <v>74</v>
      </c>
      <c r="L20" s="282" t="s">
        <v>98</v>
      </c>
      <c r="M20" s="214"/>
      <c r="N20" s="93"/>
      <c r="O20" s="93"/>
      <c r="P20" s="245"/>
      <c r="Q20" s="93"/>
      <c r="R20" s="93"/>
      <c r="S20" s="33"/>
      <c r="T20" s="93"/>
      <c r="U20" s="93"/>
      <c r="V20" s="276"/>
      <c r="W20" s="34"/>
      <c r="X20" s="34"/>
      <c r="Y20" s="93"/>
      <c r="Z20" s="93"/>
      <c r="AA20" s="262"/>
      <c r="AB20" s="2"/>
    </row>
    <row r="21" spans="1:28" ht="25.5" customHeight="1" thickBot="1">
      <c r="A21" s="14"/>
      <c r="B21" s="248"/>
      <c r="C21" s="250"/>
      <c r="D21" s="252"/>
      <c r="E21" s="254"/>
      <c r="F21" s="256"/>
      <c r="G21" s="258"/>
      <c r="H21" s="116"/>
      <c r="I21" s="116"/>
      <c r="J21" s="116"/>
      <c r="K21" s="258"/>
      <c r="L21" s="283"/>
      <c r="M21" s="244"/>
      <c r="N21" s="116"/>
      <c r="O21" s="116"/>
      <c r="P21" s="246"/>
      <c r="Q21" s="116"/>
      <c r="R21" s="116"/>
      <c r="S21" s="117"/>
      <c r="T21" s="116"/>
      <c r="U21" s="116"/>
      <c r="V21" s="277"/>
      <c r="W21" s="117"/>
      <c r="X21" s="117"/>
      <c r="Y21" s="116"/>
      <c r="Z21" s="116"/>
      <c r="AA21" s="263"/>
      <c r="AB21" s="2"/>
    </row>
    <row r="22" spans="1:28" ht="12.75" customHeight="1" thickBot="1">
      <c r="A22" s="14"/>
      <c r="B22" s="110">
        <v>1</v>
      </c>
      <c r="C22" s="104">
        <v>2</v>
      </c>
      <c r="D22" s="105">
        <v>3</v>
      </c>
      <c r="E22" s="106">
        <v>4</v>
      </c>
      <c r="F22" s="106">
        <v>5</v>
      </c>
      <c r="G22" s="106">
        <v>6</v>
      </c>
      <c r="H22" s="107"/>
      <c r="I22" s="105"/>
      <c r="J22" s="105"/>
      <c r="K22" s="105"/>
      <c r="L22" s="105"/>
      <c r="M22" s="107">
        <v>7</v>
      </c>
      <c r="N22" s="107"/>
      <c r="O22" s="105"/>
      <c r="P22" s="107">
        <v>8</v>
      </c>
      <c r="Q22" s="107"/>
      <c r="R22" s="105"/>
      <c r="S22" s="111"/>
      <c r="T22" s="108"/>
      <c r="U22" s="108"/>
      <c r="V22" s="107">
        <v>9</v>
      </c>
      <c r="W22" s="108"/>
      <c r="X22" s="108"/>
      <c r="Y22" s="108"/>
      <c r="Z22" s="108"/>
      <c r="AA22" s="109">
        <v>10</v>
      </c>
      <c r="AB22" s="7"/>
    </row>
    <row r="23" spans="1:28" ht="26.25" customHeight="1">
      <c r="A23" s="14"/>
      <c r="B23" s="264" t="s">
        <v>127</v>
      </c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84"/>
      <c r="AB23" s="7"/>
    </row>
    <row r="24" spans="1:28" ht="18" customHeight="1">
      <c r="A24" s="14"/>
      <c r="B24" s="89" t="s">
        <v>47</v>
      </c>
      <c r="C24" s="60">
        <v>925</v>
      </c>
      <c r="D24" s="60" t="s">
        <v>57</v>
      </c>
      <c r="E24" s="47">
        <v>4219901</v>
      </c>
      <c r="F24" s="46">
        <v>25</v>
      </c>
      <c r="G24" s="46">
        <v>200</v>
      </c>
      <c r="H24" s="123"/>
      <c r="I24" s="123"/>
      <c r="J24" s="123"/>
      <c r="K24" s="124"/>
      <c r="L24" s="124"/>
      <c r="M24" s="124">
        <f>SUM(M25:M28)</f>
        <v>12420</v>
      </c>
      <c r="N24" s="124"/>
      <c r="O24" s="124"/>
      <c r="P24" s="124">
        <f>SUM(P25:P28)</f>
        <v>12420</v>
      </c>
      <c r="Q24" s="124">
        <f aca="true" t="shared" si="0" ref="Q24:AA24">SUM(Q25:Q27)</f>
        <v>0</v>
      </c>
      <c r="R24" s="124">
        <f t="shared" si="0"/>
        <v>0</v>
      </c>
      <c r="S24" s="124">
        <f t="shared" si="0"/>
        <v>0</v>
      </c>
      <c r="T24" s="124">
        <f t="shared" si="0"/>
        <v>0</v>
      </c>
      <c r="U24" s="124">
        <f t="shared" si="0"/>
        <v>0</v>
      </c>
      <c r="V24" s="124">
        <f>SUM(V25:V28)</f>
        <v>12420</v>
      </c>
      <c r="W24" s="124">
        <f t="shared" si="0"/>
        <v>0</v>
      </c>
      <c r="X24" s="124">
        <f t="shared" si="0"/>
        <v>0</v>
      </c>
      <c r="Y24" s="124">
        <f t="shared" si="0"/>
        <v>0</v>
      </c>
      <c r="Z24" s="124">
        <f t="shared" si="0"/>
        <v>0</v>
      </c>
      <c r="AA24" s="124">
        <f t="shared" si="0"/>
        <v>0</v>
      </c>
      <c r="AB24" s="7"/>
    </row>
    <row r="25" spans="1:28" ht="25.5" customHeight="1">
      <c r="A25" s="14"/>
      <c r="B25" s="89" t="s">
        <v>23</v>
      </c>
      <c r="C25" s="45"/>
      <c r="D25" s="46"/>
      <c r="E25" s="47"/>
      <c r="F25" s="46"/>
      <c r="G25" s="46">
        <v>213</v>
      </c>
      <c r="H25" s="105"/>
      <c r="I25" s="105"/>
      <c r="J25" s="105"/>
      <c r="K25" s="122"/>
      <c r="L25" s="71" t="s">
        <v>99</v>
      </c>
      <c r="M25" s="122">
        <v>1.16</v>
      </c>
      <c r="N25" s="122"/>
      <c r="O25" s="122"/>
      <c r="P25" s="122">
        <v>1.16</v>
      </c>
      <c r="Q25" s="122"/>
      <c r="R25" s="122"/>
      <c r="S25" s="122"/>
      <c r="T25" s="122"/>
      <c r="U25" s="122"/>
      <c r="V25" s="122">
        <v>1.16</v>
      </c>
      <c r="W25" s="122"/>
      <c r="X25" s="122"/>
      <c r="Y25" s="122"/>
      <c r="Z25" s="122"/>
      <c r="AA25" s="101">
        <f>SUM(P25-V25)</f>
        <v>0</v>
      </c>
      <c r="AB25" s="7"/>
    </row>
    <row r="26" spans="1:28" ht="17.25" customHeight="1">
      <c r="A26" s="14"/>
      <c r="B26" s="89" t="s">
        <v>22</v>
      </c>
      <c r="C26" s="45"/>
      <c r="D26" s="46"/>
      <c r="E26" s="47"/>
      <c r="F26" s="46"/>
      <c r="G26" s="46">
        <v>226</v>
      </c>
      <c r="H26" s="105"/>
      <c r="I26" s="105"/>
      <c r="J26" s="105"/>
      <c r="K26" s="122"/>
      <c r="L26" s="71" t="s">
        <v>99</v>
      </c>
      <c r="M26" s="122">
        <v>3297.38</v>
      </c>
      <c r="N26" s="122"/>
      <c r="O26" s="122"/>
      <c r="P26" s="122">
        <v>3297.38</v>
      </c>
      <c r="Q26" s="122"/>
      <c r="R26" s="122"/>
      <c r="S26" s="122"/>
      <c r="T26" s="122"/>
      <c r="U26" s="122"/>
      <c r="V26" s="122">
        <v>3297.38</v>
      </c>
      <c r="W26" s="122"/>
      <c r="X26" s="122"/>
      <c r="Y26" s="122"/>
      <c r="Z26" s="122"/>
      <c r="AA26" s="101">
        <f>SUM(P26-V26)</f>
        <v>0</v>
      </c>
      <c r="AB26" s="7"/>
    </row>
    <row r="27" spans="1:28" ht="21.75" customHeight="1">
      <c r="A27" s="14"/>
      <c r="B27" s="89" t="s">
        <v>25</v>
      </c>
      <c r="C27" s="45"/>
      <c r="D27" s="46"/>
      <c r="E27" s="47"/>
      <c r="F27" s="46"/>
      <c r="G27" s="46">
        <v>290</v>
      </c>
      <c r="H27" s="105"/>
      <c r="I27" s="105"/>
      <c r="J27" s="105"/>
      <c r="K27" s="122"/>
      <c r="L27" s="71" t="s">
        <v>99</v>
      </c>
      <c r="M27" s="122">
        <v>8730.01</v>
      </c>
      <c r="N27" s="122"/>
      <c r="O27" s="122"/>
      <c r="P27" s="122">
        <v>8730.01</v>
      </c>
      <c r="Q27" s="122"/>
      <c r="R27" s="122"/>
      <c r="S27" s="122"/>
      <c r="T27" s="122"/>
      <c r="U27" s="122"/>
      <c r="V27" s="122">
        <v>8730.01</v>
      </c>
      <c r="W27" s="122"/>
      <c r="X27" s="122"/>
      <c r="Y27" s="122"/>
      <c r="Z27" s="122"/>
      <c r="AA27" s="101">
        <f>SUM(P27-V27)</f>
        <v>0</v>
      </c>
      <c r="AB27" s="7"/>
    </row>
    <row r="28" spans="1:28" ht="21.75" customHeight="1">
      <c r="A28" s="14"/>
      <c r="B28" s="89"/>
      <c r="C28" s="45"/>
      <c r="D28" s="46"/>
      <c r="E28" s="47"/>
      <c r="F28" s="46"/>
      <c r="G28" s="46">
        <v>340</v>
      </c>
      <c r="H28" s="105"/>
      <c r="I28" s="105"/>
      <c r="J28" s="105"/>
      <c r="K28" s="122"/>
      <c r="L28" s="71" t="s">
        <v>99</v>
      </c>
      <c r="M28" s="122">
        <v>391.45</v>
      </c>
      <c r="N28" s="122"/>
      <c r="O28" s="122"/>
      <c r="P28" s="122">
        <v>391.45</v>
      </c>
      <c r="Q28" s="122"/>
      <c r="R28" s="122"/>
      <c r="S28" s="122"/>
      <c r="T28" s="122"/>
      <c r="U28" s="122"/>
      <c r="V28" s="122">
        <v>391.45</v>
      </c>
      <c r="W28" s="122"/>
      <c r="X28" s="122"/>
      <c r="Y28" s="122"/>
      <c r="Z28" s="122"/>
      <c r="AA28" s="101"/>
      <c r="AB28" s="7"/>
    </row>
    <row r="29" spans="1:28" ht="21.75" customHeight="1" thickBot="1">
      <c r="A29" s="14"/>
      <c r="B29" s="72" t="s">
        <v>58</v>
      </c>
      <c r="C29" s="60">
        <v>925</v>
      </c>
      <c r="D29" s="60" t="s">
        <v>57</v>
      </c>
      <c r="E29" s="47">
        <v>4219901</v>
      </c>
      <c r="F29" s="46">
        <v>25</v>
      </c>
      <c r="G29" s="46"/>
      <c r="H29" s="105"/>
      <c r="I29" s="105"/>
      <c r="J29" s="105"/>
      <c r="K29" s="122"/>
      <c r="L29" s="71" t="s">
        <v>99</v>
      </c>
      <c r="M29" s="205">
        <f>SUM(M24)</f>
        <v>12420</v>
      </c>
      <c r="N29" s="205"/>
      <c r="O29" s="205"/>
      <c r="P29" s="205">
        <f aca="true" t="shared" si="1" ref="P29:AA29">SUM(P24)</f>
        <v>12420</v>
      </c>
      <c r="Q29" s="205">
        <f t="shared" si="1"/>
        <v>0</v>
      </c>
      <c r="R29" s="205">
        <f t="shared" si="1"/>
        <v>0</v>
      </c>
      <c r="S29" s="205">
        <f t="shared" si="1"/>
        <v>0</v>
      </c>
      <c r="T29" s="205">
        <f t="shared" si="1"/>
        <v>0</v>
      </c>
      <c r="U29" s="205">
        <f t="shared" si="1"/>
        <v>0</v>
      </c>
      <c r="V29" s="205">
        <f t="shared" si="1"/>
        <v>12420</v>
      </c>
      <c r="W29" s="205">
        <f t="shared" si="1"/>
        <v>0</v>
      </c>
      <c r="X29" s="205">
        <f t="shared" si="1"/>
        <v>0</v>
      </c>
      <c r="Y29" s="205">
        <f t="shared" si="1"/>
        <v>0</v>
      </c>
      <c r="Z29" s="205">
        <f t="shared" si="1"/>
        <v>0</v>
      </c>
      <c r="AA29" s="205">
        <f t="shared" si="1"/>
        <v>0</v>
      </c>
      <c r="AB29" s="7"/>
    </row>
    <row r="30" spans="1:28" ht="19.5" customHeight="1">
      <c r="A30" s="14"/>
      <c r="B30" s="264" t="s">
        <v>126</v>
      </c>
      <c r="C30" s="265"/>
      <c r="D30" s="265"/>
      <c r="E30" s="265"/>
      <c r="F30" s="265"/>
      <c r="G30" s="265"/>
      <c r="H30" s="265"/>
      <c r="I30" s="265"/>
      <c r="J30" s="265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7"/>
      <c r="AB30" s="7"/>
    </row>
    <row r="31" spans="1:28" ht="24.75" customHeight="1">
      <c r="A31" s="59"/>
      <c r="B31" s="89" t="s">
        <v>47</v>
      </c>
      <c r="C31" s="60">
        <v>925</v>
      </c>
      <c r="D31" s="60" t="s">
        <v>57</v>
      </c>
      <c r="E31" s="47">
        <v>4219901</v>
      </c>
      <c r="F31" s="46">
        <v>25</v>
      </c>
      <c r="G31" s="46">
        <v>200</v>
      </c>
      <c r="H31" s="52"/>
      <c r="I31" s="53">
        <v>0</v>
      </c>
      <c r="J31" s="53">
        <v>0</v>
      </c>
      <c r="K31" s="53"/>
      <c r="L31" s="119"/>
      <c r="M31" s="53">
        <f>SUM(M32+M33+M37+M38+M42)</f>
        <v>1040647.73</v>
      </c>
      <c r="N31" s="53">
        <v>0</v>
      </c>
      <c r="O31" s="53">
        <v>11854680.84</v>
      </c>
      <c r="P31" s="53">
        <f>SUM(P32+P33+P37+P38+P42)</f>
        <v>1040647.73</v>
      </c>
      <c r="Q31" s="53">
        <v>0</v>
      </c>
      <c r="R31" s="53">
        <v>0</v>
      </c>
      <c r="S31" s="54"/>
      <c r="T31" s="54" t="s">
        <v>19</v>
      </c>
      <c r="U31" s="54" t="s">
        <v>18</v>
      </c>
      <c r="V31" s="118">
        <f>SUM(V32+V33+V37+V38+V42)</f>
        <v>1040647.73</v>
      </c>
      <c r="W31" s="73">
        <v>0</v>
      </c>
      <c r="X31" s="73">
        <v>0</v>
      </c>
      <c r="Y31" s="73">
        <v>0</v>
      </c>
      <c r="Z31" s="73">
        <v>0</v>
      </c>
      <c r="AA31" s="101">
        <f>SUM(AA32+AA33+AA37+AA38+AA42)</f>
        <v>0</v>
      </c>
      <c r="AB31" s="3"/>
    </row>
    <row r="32" spans="1:28" ht="24.75" customHeight="1">
      <c r="A32" s="59"/>
      <c r="B32" s="89" t="s">
        <v>70</v>
      </c>
      <c r="C32" s="60"/>
      <c r="D32" s="60"/>
      <c r="E32" s="47"/>
      <c r="F32" s="46"/>
      <c r="G32" s="46">
        <v>212</v>
      </c>
      <c r="H32" s="52"/>
      <c r="I32" s="118"/>
      <c r="J32" s="118"/>
      <c r="K32" s="71" t="s">
        <v>78</v>
      </c>
      <c r="L32" s="71" t="s">
        <v>100</v>
      </c>
      <c r="M32" s="211">
        <v>3745.04</v>
      </c>
      <c r="N32" s="211">
        <v>3745.04</v>
      </c>
      <c r="O32" s="211">
        <v>3745.04</v>
      </c>
      <c r="P32" s="211">
        <v>3745.04</v>
      </c>
      <c r="Q32" s="118"/>
      <c r="R32" s="118"/>
      <c r="S32" s="54"/>
      <c r="T32" s="54"/>
      <c r="U32" s="54"/>
      <c r="V32" s="118">
        <v>3745.04</v>
      </c>
      <c r="W32" s="73"/>
      <c r="X32" s="73"/>
      <c r="Y32" s="73"/>
      <c r="Z32" s="73"/>
      <c r="AA32" s="101">
        <f>SUM(P32-V32)</f>
        <v>0</v>
      </c>
      <c r="AB32" s="3"/>
    </row>
    <row r="33" spans="1:28" ht="12.75" customHeight="1">
      <c r="A33" s="59"/>
      <c r="B33" s="89" t="s">
        <v>26</v>
      </c>
      <c r="C33" s="45"/>
      <c r="D33" s="46"/>
      <c r="E33" s="47"/>
      <c r="F33" s="46"/>
      <c r="G33" s="48">
        <v>223</v>
      </c>
      <c r="H33" s="49"/>
      <c r="I33" s="50">
        <v>0</v>
      </c>
      <c r="J33" s="50">
        <v>6099818</v>
      </c>
      <c r="K33" s="50"/>
      <c r="L33" s="50"/>
      <c r="M33" s="50">
        <f>SUM(M34+M35+M36)</f>
        <v>346234.9</v>
      </c>
      <c r="N33" s="50"/>
      <c r="O33" s="50"/>
      <c r="P33" s="50">
        <f>SUM(P34+P35+P36)</f>
        <v>346234.9</v>
      </c>
      <c r="Q33" s="50"/>
      <c r="R33" s="50"/>
      <c r="S33" s="51"/>
      <c r="T33" s="51"/>
      <c r="U33" s="51"/>
      <c r="V33" s="90">
        <f>SUM(V34+V35)</f>
        <v>346234.9</v>
      </c>
      <c r="W33" s="73">
        <v>0</v>
      </c>
      <c r="X33" s="73">
        <v>0</v>
      </c>
      <c r="Y33" s="73">
        <v>0</v>
      </c>
      <c r="Z33" s="73">
        <v>0</v>
      </c>
      <c r="AA33" s="102">
        <f>SUM(AA34+AA35)</f>
        <v>0</v>
      </c>
      <c r="AB33" s="3"/>
    </row>
    <row r="34" spans="1:28" ht="27" customHeight="1">
      <c r="A34" s="59"/>
      <c r="B34" s="89" t="s">
        <v>53</v>
      </c>
      <c r="C34" s="45"/>
      <c r="D34" s="46"/>
      <c r="E34" s="47"/>
      <c r="F34" s="46"/>
      <c r="G34" s="46">
        <v>223</v>
      </c>
      <c r="H34" s="52"/>
      <c r="I34" s="53">
        <v>0</v>
      </c>
      <c r="J34" s="53">
        <v>142244</v>
      </c>
      <c r="K34" s="71" t="s">
        <v>75</v>
      </c>
      <c r="L34" s="71" t="s">
        <v>100</v>
      </c>
      <c r="M34" s="73">
        <v>320891.93</v>
      </c>
      <c r="N34" s="73">
        <v>320891.93</v>
      </c>
      <c r="O34" s="73">
        <v>320891.93</v>
      </c>
      <c r="P34" s="73">
        <v>320891.93</v>
      </c>
      <c r="Q34" s="53"/>
      <c r="R34" s="53"/>
      <c r="S34" s="54"/>
      <c r="T34" s="54"/>
      <c r="U34" s="54"/>
      <c r="V34" s="73">
        <v>320891.93</v>
      </c>
      <c r="W34" s="73">
        <v>0</v>
      </c>
      <c r="X34" s="73">
        <v>0</v>
      </c>
      <c r="Y34" s="73">
        <v>0</v>
      </c>
      <c r="Z34" s="73">
        <v>0</v>
      </c>
      <c r="AA34" s="101">
        <f>SUM(P34-V34)</f>
        <v>0</v>
      </c>
      <c r="AB34" s="3"/>
    </row>
    <row r="35" spans="1:28" ht="24.75" customHeight="1">
      <c r="A35" s="59"/>
      <c r="B35" s="89" t="s">
        <v>54</v>
      </c>
      <c r="C35" s="45"/>
      <c r="D35" s="46"/>
      <c r="E35" s="47"/>
      <c r="F35" s="46"/>
      <c r="G35" s="46">
        <v>223</v>
      </c>
      <c r="H35" s="52"/>
      <c r="I35" s="53">
        <v>0</v>
      </c>
      <c r="J35" s="53">
        <v>1589283</v>
      </c>
      <c r="K35" s="71" t="s">
        <v>76</v>
      </c>
      <c r="L35" s="71" t="s">
        <v>100</v>
      </c>
      <c r="M35" s="73">
        <v>25342.97</v>
      </c>
      <c r="N35" s="73">
        <v>25342.97</v>
      </c>
      <c r="O35" s="73">
        <v>25342.97</v>
      </c>
      <c r="P35" s="73">
        <v>25342.97</v>
      </c>
      <c r="Q35" s="53"/>
      <c r="R35" s="53"/>
      <c r="S35" s="54"/>
      <c r="T35" s="54"/>
      <c r="U35" s="54"/>
      <c r="V35" s="73">
        <v>25342.97</v>
      </c>
      <c r="W35" s="73">
        <v>0</v>
      </c>
      <c r="X35" s="73">
        <v>0</v>
      </c>
      <c r="Y35" s="73">
        <v>0</v>
      </c>
      <c r="Z35" s="73">
        <v>0</v>
      </c>
      <c r="AA35" s="101">
        <f aca="true" t="shared" si="2" ref="AA35:AA44">SUM(P35-V35)</f>
        <v>0</v>
      </c>
      <c r="AB35" s="3"/>
    </row>
    <row r="36" spans="1:28" ht="24.75" customHeight="1">
      <c r="A36" s="59"/>
      <c r="B36" s="89" t="s">
        <v>65</v>
      </c>
      <c r="C36" s="45"/>
      <c r="D36" s="46"/>
      <c r="E36" s="47"/>
      <c r="F36" s="46"/>
      <c r="G36" s="46">
        <v>223</v>
      </c>
      <c r="H36" s="52"/>
      <c r="I36" s="53"/>
      <c r="J36" s="53"/>
      <c r="K36" s="71"/>
      <c r="L36" s="71"/>
      <c r="M36" s="53"/>
      <c r="N36" s="53"/>
      <c r="O36" s="53"/>
      <c r="P36" s="53"/>
      <c r="Q36" s="53"/>
      <c r="R36" s="53"/>
      <c r="S36" s="54"/>
      <c r="T36" s="54"/>
      <c r="U36" s="54"/>
      <c r="V36" s="73"/>
      <c r="W36" s="73"/>
      <c r="X36" s="73"/>
      <c r="Y36" s="73"/>
      <c r="Z36" s="73"/>
      <c r="AA36" s="101">
        <f t="shared" si="2"/>
        <v>0</v>
      </c>
      <c r="AB36" s="3"/>
    </row>
    <row r="37" spans="1:28" ht="23.25" customHeight="1">
      <c r="A37" s="59"/>
      <c r="B37" s="89" t="s">
        <v>55</v>
      </c>
      <c r="C37" s="45"/>
      <c r="D37" s="46"/>
      <c r="E37" s="47"/>
      <c r="F37" s="46"/>
      <c r="G37" s="46">
        <v>225</v>
      </c>
      <c r="H37" s="52"/>
      <c r="I37" s="53">
        <v>0</v>
      </c>
      <c r="J37" s="53">
        <v>16017</v>
      </c>
      <c r="K37" s="71"/>
      <c r="L37" s="71" t="s">
        <v>100</v>
      </c>
      <c r="M37" s="73">
        <v>166292.48</v>
      </c>
      <c r="N37" s="73">
        <v>166292.48</v>
      </c>
      <c r="O37" s="73">
        <v>166292.48</v>
      </c>
      <c r="P37" s="73">
        <v>166292.48</v>
      </c>
      <c r="Q37" s="53"/>
      <c r="R37" s="53"/>
      <c r="S37" s="54"/>
      <c r="T37" s="54"/>
      <c r="U37" s="54"/>
      <c r="V37" s="73">
        <v>166292.48</v>
      </c>
      <c r="W37" s="73">
        <v>0</v>
      </c>
      <c r="X37" s="73">
        <v>0</v>
      </c>
      <c r="Y37" s="73">
        <v>0</v>
      </c>
      <c r="Z37" s="73">
        <v>0</v>
      </c>
      <c r="AA37" s="101">
        <f t="shared" si="2"/>
        <v>0</v>
      </c>
      <c r="AB37" s="3"/>
    </row>
    <row r="38" spans="1:28" ht="23.25" customHeight="1">
      <c r="A38" s="59"/>
      <c r="B38" s="89" t="s">
        <v>67</v>
      </c>
      <c r="C38" s="45"/>
      <c r="D38" s="46"/>
      <c r="E38" s="47"/>
      <c r="F38" s="46"/>
      <c r="G38" s="48">
        <v>226</v>
      </c>
      <c r="H38" s="52"/>
      <c r="I38" s="53"/>
      <c r="J38" s="53"/>
      <c r="K38" s="71"/>
      <c r="L38" s="71" t="s">
        <v>100</v>
      </c>
      <c r="M38" s="53">
        <f>SUM(M39+M40)</f>
        <v>196022.59</v>
      </c>
      <c r="N38" s="53"/>
      <c r="O38" s="53"/>
      <c r="P38" s="207">
        <f>SUM(P39+P40)</f>
        <v>196022.59</v>
      </c>
      <c r="Q38" s="53"/>
      <c r="R38" s="53"/>
      <c r="S38" s="54"/>
      <c r="T38" s="54"/>
      <c r="U38" s="54"/>
      <c r="V38" s="53">
        <f>SUM(V39+V40)</f>
        <v>196022.59</v>
      </c>
      <c r="W38" s="73"/>
      <c r="X38" s="73"/>
      <c r="Y38" s="73"/>
      <c r="Z38" s="73"/>
      <c r="AA38" s="101">
        <f>SUM(AA39+AA40)</f>
        <v>0</v>
      </c>
      <c r="AB38" s="3"/>
    </row>
    <row r="39" spans="1:28" ht="18.75" customHeight="1">
      <c r="A39" s="59"/>
      <c r="B39" s="89" t="s">
        <v>22</v>
      </c>
      <c r="C39" s="45"/>
      <c r="D39" s="46"/>
      <c r="E39" s="47"/>
      <c r="F39" s="46"/>
      <c r="G39" s="46">
        <v>226</v>
      </c>
      <c r="H39" s="52"/>
      <c r="I39" s="53">
        <v>0</v>
      </c>
      <c r="J39" s="53">
        <v>225337.91</v>
      </c>
      <c r="K39" s="71"/>
      <c r="L39" s="71" t="s">
        <v>100</v>
      </c>
      <c r="M39" s="73">
        <v>96260.59</v>
      </c>
      <c r="N39" s="73">
        <v>96260.59</v>
      </c>
      <c r="O39" s="73">
        <v>96260.59</v>
      </c>
      <c r="P39" s="73">
        <v>96260.59</v>
      </c>
      <c r="Q39" s="53"/>
      <c r="R39" s="53"/>
      <c r="S39" s="54"/>
      <c r="T39" s="54"/>
      <c r="U39" s="54"/>
      <c r="V39" s="73">
        <v>96260.59</v>
      </c>
      <c r="W39" s="73">
        <v>0</v>
      </c>
      <c r="X39" s="73">
        <v>0</v>
      </c>
      <c r="Y39" s="73">
        <v>0</v>
      </c>
      <c r="Z39" s="73">
        <v>0</v>
      </c>
      <c r="AA39" s="101">
        <f t="shared" si="2"/>
        <v>0</v>
      </c>
      <c r="AB39" s="3"/>
    </row>
    <row r="40" spans="1:28" ht="24.75" customHeight="1">
      <c r="A40" s="59"/>
      <c r="B40" s="89" t="s">
        <v>20</v>
      </c>
      <c r="C40" s="45"/>
      <c r="D40" s="46"/>
      <c r="E40" s="47"/>
      <c r="F40" s="46"/>
      <c r="G40" s="46">
        <v>226</v>
      </c>
      <c r="H40" s="49"/>
      <c r="I40" s="50">
        <v>0</v>
      </c>
      <c r="J40" s="50">
        <v>1230171</v>
      </c>
      <c r="K40" s="71" t="s">
        <v>80</v>
      </c>
      <c r="L40" s="71" t="s">
        <v>100</v>
      </c>
      <c r="M40" s="50">
        <f>SUM(M41)</f>
        <v>99762</v>
      </c>
      <c r="N40" s="50"/>
      <c r="O40" s="50"/>
      <c r="P40" s="50">
        <f>SUM(P41)</f>
        <v>99762</v>
      </c>
      <c r="Q40" s="50"/>
      <c r="R40" s="50"/>
      <c r="S40" s="51"/>
      <c r="T40" s="51"/>
      <c r="U40" s="51"/>
      <c r="V40" s="90">
        <f>SUM(V41)</f>
        <v>99762</v>
      </c>
      <c r="W40" s="73">
        <v>0</v>
      </c>
      <c r="X40" s="73">
        <v>0</v>
      </c>
      <c r="Y40" s="73">
        <v>0</v>
      </c>
      <c r="Z40" s="73">
        <v>0</v>
      </c>
      <c r="AA40" s="102">
        <f>SUM(AA41)</f>
        <v>0</v>
      </c>
      <c r="AB40" s="3"/>
    </row>
    <row r="41" spans="1:28" ht="54" customHeight="1">
      <c r="A41" s="59"/>
      <c r="B41" s="89" t="s">
        <v>72</v>
      </c>
      <c r="C41" s="45"/>
      <c r="D41" s="46"/>
      <c r="E41" s="47"/>
      <c r="F41" s="46"/>
      <c r="G41" s="46">
        <v>226</v>
      </c>
      <c r="H41" s="52"/>
      <c r="I41" s="53">
        <v>0</v>
      </c>
      <c r="J41" s="53">
        <v>252711.4</v>
      </c>
      <c r="K41" s="71" t="s">
        <v>80</v>
      </c>
      <c r="L41" s="71" t="s">
        <v>100</v>
      </c>
      <c r="M41" s="73">
        <v>99762</v>
      </c>
      <c r="N41" s="73">
        <v>99762</v>
      </c>
      <c r="O41" s="73">
        <v>99762</v>
      </c>
      <c r="P41" s="73">
        <v>99762</v>
      </c>
      <c r="Q41" s="53"/>
      <c r="R41" s="53"/>
      <c r="S41" s="54"/>
      <c r="T41" s="54"/>
      <c r="U41" s="54"/>
      <c r="V41" s="73">
        <v>99762</v>
      </c>
      <c r="W41" s="73">
        <v>0</v>
      </c>
      <c r="X41" s="73">
        <v>0</v>
      </c>
      <c r="Y41" s="73">
        <v>0</v>
      </c>
      <c r="Z41" s="73">
        <v>0</v>
      </c>
      <c r="AA41" s="101">
        <f t="shared" si="2"/>
        <v>0</v>
      </c>
      <c r="AB41" s="3"/>
    </row>
    <row r="42" spans="1:28" ht="12.75" customHeight="1">
      <c r="A42" s="59"/>
      <c r="B42" s="89" t="s">
        <v>25</v>
      </c>
      <c r="C42" s="45"/>
      <c r="D42" s="46"/>
      <c r="E42" s="47"/>
      <c r="F42" s="46"/>
      <c r="G42" s="46">
        <v>290</v>
      </c>
      <c r="H42" s="52"/>
      <c r="I42" s="53">
        <v>0</v>
      </c>
      <c r="J42" s="53">
        <v>79450.43</v>
      </c>
      <c r="K42" s="71" t="s">
        <v>77</v>
      </c>
      <c r="L42" s="71" t="s">
        <v>100</v>
      </c>
      <c r="M42" s="211">
        <v>328352.72</v>
      </c>
      <c r="N42" s="53">
        <v>0</v>
      </c>
      <c r="O42" s="53">
        <v>0</v>
      </c>
      <c r="P42" s="53">
        <v>328352.72</v>
      </c>
      <c r="Q42" s="53">
        <v>0</v>
      </c>
      <c r="R42" s="53">
        <v>79416.43</v>
      </c>
      <c r="S42" s="54"/>
      <c r="T42" s="54" t="s">
        <v>19</v>
      </c>
      <c r="U42" s="54" t="s">
        <v>18</v>
      </c>
      <c r="V42" s="73">
        <v>328352.72</v>
      </c>
      <c r="W42" s="73">
        <v>0</v>
      </c>
      <c r="X42" s="73">
        <v>0</v>
      </c>
      <c r="Y42" s="73">
        <v>0</v>
      </c>
      <c r="Z42" s="73">
        <v>0</v>
      </c>
      <c r="AA42" s="101">
        <f t="shared" si="2"/>
        <v>0</v>
      </c>
      <c r="AB42" s="3"/>
    </row>
    <row r="43" spans="1:28" ht="27" customHeight="1">
      <c r="A43" s="59"/>
      <c r="B43" s="89" t="s">
        <v>21</v>
      </c>
      <c r="C43" s="45"/>
      <c r="D43" s="46"/>
      <c r="E43" s="47"/>
      <c r="F43" s="46"/>
      <c r="G43" s="48">
        <v>340</v>
      </c>
      <c r="H43" s="49"/>
      <c r="I43" s="50"/>
      <c r="J43" s="50"/>
      <c r="K43" s="71"/>
      <c r="L43" s="71" t="s">
        <v>100</v>
      </c>
      <c r="M43" s="50">
        <f>SUM(M44+M45+M46)</f>
        <v>757758.9</v>
      </c>
      <c r="N43" s="50"/>
      <c r="O43" s="50"/>
      <c r="P43" s="50">
        <f>SUM(P44+P45+P46)</f>
        <v>757758.9</v>
      </c>
      <c r="Q43" s="50"/>
      <c r="R43" s="50"/>
      <c r="S43" s="51"/>
      <c r="T43" s="51"/>
      <c r="U43" s="51"/>
      <c r="V43" s="50">
        <f>SUM(V44+V45+V46)</f>
        <v>757758.9</v>
      </c>
      <c r="W43" s="73"/>
      <c r="X43" s="73"/>
      <c r="Y43" s="73"/>
      <c r="Z43" s="73"/>
      <c r="AA43" s="102">
        <f>SUM(AA44+AA45+AA46)</f>
        <v>0</v>
      </c>
      <c r="AB43" s="3"/>
    </row>
    <row r="44" spans="1:28" ht="27" customHeight="1">
      <c r="A44" s="59"/>
      <c r="B44" s="89" t="s">
        <v>21</v>
      </c>
      <c r="C44" s="45"/>
      <c r="D44" s="46"/>
      <c r="E44" s="47"/>
      <c r="F44" s="46"/>
      <c r="G44" s="46">
        <v>340</v>
      </c>
      <c r="H44" s="52"/>
      <c r="I44" s="53"/>
      <c r="J44" s="53"/>
      <c r="K44" s="71"/>
      <c r="L44" s="71" t="s">
        <v>100</v>
      </c>
      <c r="M44" s="53">
        <v>10373</v>
      </c>
      <c r="N44" s="53"/>
      <c r="O44" s="53"/>
      <c r="P44" s="53">
        <v>10373</v>
      </c>
      <c r="Q44" s="53"/>
      <c r="R44" s="53"/>
      <c r="S44" s="54"/>
      <c r="T44" s="54"/>
      <c r="U44" s="54"/>
      <c r="V44" s="73">
        <v>10373</v>
      </c>
      <c r="W44" s="73"/>
      <c r="X44" s="73"/>
      <c r="Y44" s="73"/>
      <c r="Z44" s="73"/>
      <c r="AA44" s="101">
        <f t="shared" si="2"/>
        <v>0</v>
      </c>
      <c r="AB44" s="3"/>
    </row>
    <row r="45" spans="1:28" ht="29.25" customHeight="1">
      <c r="A45" s="59"/>
      <c r="B45" s="89" t="s">
        <v>73</v>
      </c>
      <c r="C45" s="45"/>
      <c r="D45" s="46"/>
      <c r="E45" s="47"/>
      <c r="F45" s="46"/>
      <c r="G45" s="46">
        <v>340</v>
      </c>
      <c r="H45" s="52"/>
      <c r="I45" s="53"/>
      <c r="J45" s="53"/>
      <c r="K45" s="71" t="s">
        <v>81</v>
      </c>
      <c r="L45" s="71" t="s">
        <v>100</v>
      </c>
      <c r="M45" s="73">
        <v>104550</v>
      </c>
      <c r="N45" s="73">
        <v>104550</v>
      </c>
      <c r="O45" s="73">
        <v>104550</v>
      </c>
      <c r="P45" s="73">
        <v>104550</v>
      </c>
      <c r="Q45" s="53"/>
      <c r="R45" s="53"/>
      <c r="S45" s="54"/>
      <c r="T45" s="54"/>
      <c r="U45" s="54"/>
      <c r="V45" s="73">
        <v>104550</v>
      </c>
      <c r="W45" s="73"/>
      <c r="X45" s="73"/>
      <c r="Y45" s="73"/>
      <c r="Z45" s="73"/>
      <c r="AA45" s="101">
        <f>SUM(P45-V45)</f>
        <v>0</v>
      </c>
      <c r="AB45" s="3"/>
    </row>
    <row r="46" spans="1:28" ht="24.75" customHeight="1">
      <c r="A46" s="59"/>
      <c r="B46" s="89" t="s">
        <v>56</v>
      </c>
      <c r="C46" s="45"/>
      <c r="D46" s="46"/>
      <c r="E46" s="47"/>
      <c r="F46" s="46"/>
      <c r="G46" s="46">
        <v>340</v>
      </c>
      <c r="H46" s="52"/>
      <c r="I46" s="53">
        <v>0</v>
      </c>
      <c r="J46" s="53">
        <v>1096571</v>
      </c>
      <c r="K46" s="71" t="s">
        <v>82</v>
      </c>
      <c r="L46" s="71" t="s">
        <v>100</v>
      </c>
      <c r="M46" s="73">
        <v>642835.9</v>
      </c>
      <c r="N46" s="73">
        <v>642835.9</v>
      </c>
      <c r="O46" s="73">
        <v>642835.9</v>
      </c>
      <c r="P46" s="73">
        <v>642835.9</v>
      </c>
      <c r="Q46" s="53"/>
      <c r="R46" s="53"/>
      <c r="S46" s="54"/>
      <c r="T46" s="54"/>
      <c r="U46" s="54"/>
      <c r="V46" s="73">
        <v>642835.9</v>
      </c>
      <c r="W46" s="73">
        <v>0</v>
      </c>
      <c r="X46" s="73">
        <v>0</v>
      </c>
      <c r="Y46" s="73">
        <v>0</v>
      </c>
      <c r="Z46" s="73">
        <v>0</v>
      </c>
      <c r="AA46" s="101">
        <f>SUM(P46-V46)</f>
        <v>0</v>
      </c>
      <c r="AB46" s="3"/>
    </row>
    <row r="47" spans="1:28" ht="24.75" customHeight="1">
      <c r="A47" s="59"/>
      <c r="B47" s="72" t="s">
        <v>58</v>
      </c>
      <c r="C47" s="60">
        <v>925</v>
      </c>
      <c r="D47" s="60" t="s">
        <v>57</v>
      </c>
      <c r="E47" s="47">
        <v>4219901</v>
      </c>
      <c r="F47" s="46">
        <v>25</v>
      </c>
      <c r="G47" s="46"/>
      <c r="H47" s="52"/>
      <c r="I47" s="53"/>
      <c r="J47" s="53"/>
      <c r="K47" s="53"/>
      <c r="L47" s="119"/>
      <c r="M47" s="53">
        <f>SUM(M31+M43)</f>
        <v>1798406.63</v>
      </c>
      <c r="N47" s="53"/>
      <c r="O47" s="53"/>
      <c r="P47" s="53">
        <f>SUM(P31+P43)</f>
        <v>1798406.63</v>
      </c>
      <c r="Q47" s="53"/>
      <c r="R47" s="53"/>
      <c r="S47" s="54"/>
      <c r="T47" s="54"/>
      <c r="U47" s="54"/>
      <c r="V47" s="53">
        <f>SUM(V31+V43)</f>
        <v>1798406.63</v>
      </c>
      <c r="W47" s="73"/>
      <c r="X47" s="73"/>
      <c r="Y47" s="73"/>
      <c r="Z47" s="73"/>
      <c r="AA47" s="101">
        <f>SUM(AA31+AA43)</f>
        <v>0</v>
      </c>
      <c r="AB47" s="3"/>
    </row>
    <row r="48" spans="1:28" ht="24.75" customHeight="1">
      <c r="A48" s="59"/>
      <c r="B48" s="72"/>
      <c r="C48" s="60"/>
      <c r="D48" s="60"/>
      <c r="E48" s="47"/>
      <c r="F48" s="46"/>
      <c r="G48" s="46"/>
      <c r="H48" s="52"/>
      <c r="I48" s="53"/>
      <c r="J48" s="53"/>
      <c r="K48" s="73" t="s">
        <v>131</v>
      </c>
      <c r="L48" s="73"/>
      <c r="M48" s="53">
        <f>SUM(M47)</f>
        <v>1798406.63</v>
      </c>
      <c r="N48" s="53"/>
      <c r="O48" s="53"/>
      <c r="P48" s="53">
        <f>SUM(P47)</f>
        <v>1798406.63</v>
      </c>
      <c r="Q48" s="53"/>
      <c r="R48" s="53"/>
      <c r="S48" s="54"/>
      <c r="T48" s="54"/>
      <c r="U48" s="54"/>
      <c r="V48" s="53">
        <f>SUM(V47)</f>
        <v>1798406.63</v>
      </c>
      <c r="W48" s="73"/>
      <c r="X48" s="73"/>
      <c r="Y48" s="73"/>
      <c r="Z48" s="73"/>
      <c r="AA48" s="101">
        <f>SUM(AA47)</f>
        <v>0</v>
      </c>
      <c r="AB48" s="3"/>
    </row>
    <row r="49" spans="1:28" ht="24.75" customHeight="1" thickBot="1">
      <c r="A49" s="36"/>
      <c r="B49" s="278" t="s">
        <v>125</v>
      </c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3"/>
    </row>
    <row r="50" spans="1:28" ht="24.75" customHeight="1">
      <c r="A50" s="59"/>
      <c r="B50" s="139" t="s">
        <v>47</v>
      </c>
      <c r="C50" s="140">
        <v>925</v>
      </c>
      <c r="D50" s="141" t="s">
        <v>57</v>
      </c>
      <c r="E50" s="142">
        <v>4219905</v>
      </c>
      <c r="F50" s="143">
        <v>25</v>
      </c>
      <c r="G50" s="143">
        <v>200</v>
      </c>
      <c r="H50" s="144"/>
      <c r="I50" s="145"/>
      <c r="J50" s="145"/>
      <c r="K50" s="145"/>
      <c r="L50" s="71" t="s">
        <v>100</v>
      </c>
      <c r="M50" s="145">
        <f>SUM(M51+M52+M56+M57+M58+M59+M60+M61)</f>
        <v>13025390.020000001</v>
      </c>
      <c r="N50" s="145"/>
      <c r="O50" s="145"/>
      <c r="P50" s="145">
        <f>SUM(P51+P52+P56+P57+P58+P59+P60+P61)</f>
        <v>13025390.020000001</v>
      </c>
      <c r="Q50" s="145"/>
      <c r="R50" s="145"/>
      <c r="S50" s="146"/>
      <c r="T50" s="146"/>
      <c r="U50" s="146"/>
      <c r="V50" s="145">
        <f>SUM(V51+V52+V56+V57+V58+V59+V60+V61)</f>
        <v>13025390.020000001</v>
      </c>
      <c r="W50" s="147"/>
      <c r="X50" s="147"/>
      <c r="Y50" s="147"/>
      <c r="Z50" s="148"/>
      <c r="AA50" s="149">
        <f>SUM(AA51+AA52+AA56+AA57+AA58+AA59+AA60+AA61)</f>
        <v>0</v>
      </c>
      <c r="AB50" s="3"/>
    </row>
    <row r="51" spans="1:28" ht="24.75" customHeight="1">
      <c r="A51" s="59"/>
      <c r="B51" s="44" t="s">
        <v>24</v>
      </c>
      <c r="C51" s="45"/>
      <c r="D51" s="46"/>
      <c r="E51" s="47"/>
      <c r="F51" s="46"/>
      <c r="G51" s="46">
        <v>211</v>
      </c>
      <c r="H51" s="52"/>
      <c r="I51" s="138"/>
      <c r="J51" s="138"/>
      <c r="K51" s="71"/>
      <c r="L51" s="71" t="s">
        <v>100</v>
      </c>
      <c r="M51" s="55">
        <v>9613834.92</v>
      </c>
      <c r="N51" s="55">
        <v>9613834.92</v>
      </c>
      <c r="O51" s="55">
        <v>9613834.92</v>
      </c>
      <c r="P51" s="55">
        <v>9613834.92</v>
      </c>
      <c r="Q51" s="138"/>
      <c r="R51" s="138"/>
      <c r="S51" s="54"/>
      <c r="T51" s="54"/>
      <c r="U51" s="54"/>
      <c r="V51" s="55">
        <v>9613834.92</v>
      </c>
      <c r="W51" s="78"/>
      <c r="X51" s="78"/>
      <c r="Y51" s="78"/>
      <c r="Z51" s="91"/>
      <c r="AA51" s="150">
        <f aca="true" t="shared" si="3" ref="AA51:AA66">SUM(P51-V51)</f>
        <v>0</v>
      </c>
      <c r="AB51" s="3"/>
    </row>
    <row r="52" spans="1:28" ht="24.75" customHeight="1">
      <c r="A52" s="59"/>
      <c r="B52" s="44" t="s">
        <v>28</v>
      </c>
      <c r="C52" s="45"/>
      <c r="D52" s="46"/>
      <c r="E52" s="47"/>
      <c r="F52" s="46"/>
      <c r="G52" s="48">
        <v>212</v>
      </c>
      <c r="H52" s="49"/>
      <c r="I52" s="50"/>
      <c r="J52" s="50"/>
      <c r="K52" s="71"/>
      <c r="L52" s="71" t="s">
        <v>100</v>
      </c>
      <c r="M52" s="50">
        <f>SUM(M53+M54+M55)</f>
        <v>40180</v>
      </c>
      <c r="N52" s="50"/>
      <c r="O52" s="50"/>
      <c r="P52" s="50">
        <f>SUM(P53+P54+P55)</f>
        <v>40180</v>
      </c>
      <c r="Q52" s="50"/>
      <c r="R52" s="50"/>
      <c r="S52" s="51"/>
      <c r="T52" s="51"/>
      <c r="U52" s="51"/>
      <c r="V52" s="50">
        <f>SUM(V53+V54+V55)</f>
        <v>40180</v>
      </c>
      <c r="W52" s="78"/>
      <c r="X52" s="78"/>
      <c r="Y52" s="78"/>
      <c r="Z52" s="91"/>
      <c r="AA52" s="151">
        <f>SUM(AA53+AA54+AA55)</f>
        <v>0</v>
      </c>
      <c r="AB52" s="3"/>
    </row>
    <row r="53" spans="1:28" ht="30.75" customHeight="1">
      <c r="A53" s="59"/>
      <c r="B53" s="44" t="s">
        <v>70</v>
      </c>
      <c r="C53" s="45"/>
      <c r="D53" s="46"/>
      <c r="E53" s="47"/>
      <c r="F53" s="46"/>
      <c r="G53" s="46">
        <v>212</v>
      </c>
      <c r="H53" s="52"/>
      <c r="I53" s="138"/>
      <c r="J53" s="138"/>
      <c r="K53" s="71" t="s">
        <v>78</v>
      </c>
      <c r="L53" s="71" t="s">
        <v>100</v>
      </c>
      <c r="M53" s="138"/>
      <c r="N53" s="138"/>
      <c r="O53" s="138"/>
      <c r="P53" s="138"/>
      <c r="Q53" s="138"/>
      <c r="R53" s="138"/>
      <c r="S53" s="54"/>
      <c r="T53" s="54"/>
      <c r="U53" s="54"/>
      <c r="V53" s="73"/>
      <c r="W53" s="99"/>
      <c r="X53" s="78"/>
      <c r="Y53" s="78"/>
      <c r="Z53" s="91"/>
      <c r="AA53" s="150">
        <f t="shared" si="3"/>
        <v>0</v>
      </c>
      <c r="AB53" s="3"/>
    </row>
    <row r="54" spans="1:28" ht="24.75" customHeight="1">
      <c r="A54" s="59"/>
      <c r="B54" s="44" t="s">
        <v>71</v>
      </c>
      <c r="C54" s="45"/>
      <c r="D54" s="46"/>
      <c r="E54" s="47"/>
      <c r="F54" s="46"/>
      <c r="G54" s="46">
        <v>212</v>
      </c>
      <c r="H54" s="52"/>
      <c r="I54" s="138"/>
      <c r="J54" s="138"/>
      <c r="K54" s="71" t="s">
        <v>79</v>
      </c>
      <c r="L54" s="71" t="s">
        <v>100</v>
      </c>
      <c r="M54" s="73">
        <v>38980</v>
      </c>
      <c r="N54" s="73">
        <v>38980</v>
      </c>
      <c r="O54" s="73">
        <v>38980</v>
      </c>
      <c r="P54" s="73">
        <v>38980</v>
      </c>
      <c r="Q54" s="138"/>
      <c r="R54" s="138"/>
      <c r="S54" s="54"/>
      <c r="T54" s="54"/>
      <c r="U54" s="54"/>
      <c r="V54" s="73">
        <v>38980</v>
      </c>
      <c r="W54" s="99"/>
      <c r="X54" s="78"/>
      <c r="Y54" s="78"/>
      <c r="Z54" s="91"/>
      <c r="AA54" s="150">
        <f t="shared" si="3"/>
        <v>0</v>
      </c>
      <c r="AB54" s="3"/>
    </row>
    <row r="55" spans="1:28" ht="24.75" customHeight="1">
      <c r="A55" s="59"/>
      <c r="B55" s="44" t="s">
        <v>63</v>
      </c>
      <c r="C55" s="45"/>
      <c r="D55" s="46"/>
      <c r="E55" s="47"/>
      <c r="F55" s="46"/>
      <c r="G55" s="46">
        <v>212</v>
      </c>
      <c r="H55" s="52"/>
      <c r="I55" s="138"/>
      <c r="J55" s="138"/>
      <c r="K55" s="71"/>
      <c r="L55" s="71" t="s">
        <v>100</v>
      </c>
      <c r="M55" s="138">
        <v>1200</v>
      </c>
      <c r="N55" s="138"/>
      <c r="O55" s="138"/>
      <c r="P55" s="138">
        <v>1200</v>
      </c>
      <c r="Q55" s="138"/>
      <c r="R55" s="138"/>
      <c r="S55" s="54"/>
      <c r="T55" s="54"/>
      <c r="U55" s="54"/>
      <c r="V55" s="73">
        <v>1200</v>
      </c>
      <c r="W55" s="99"/>
      <c r="X55" s="78"/>
      <c r="Y55" s="78"/>
      <c r="Z55" s="91"/>
      <c r="AA55" s="150">
        <f t="shared" si="3"/>
        <v>0</v>
      </c>
      <c r="AB55" s="3"/>
    </row>
    <row r="56" spans="1:28" ht="24.75" customHeight="1">
      <c r="A56" s="59"/>
      <c r="B56" s="44" t="s">
        <v>23</v>
      </c>
      <c r="C56" s="45"/>
      <c r="D56" s="46"/>
      <c r="E56" s="47"/>
      <c r="F56" s="46"/>
      <c r="G56" s="46">
        <v>213</v>
      </c>
      <c r="H56" s="52"/>
      <c r="I56" s="138"/>
      <c r="J56" s="138"/>
      <c r="K56" s="71"/>
      <c r="L56" s="71" t="s">
        <v>100</v>
      </c>
      <c r="M56" s="73">
        <v>3259352.14</v>
      </c>
      <c r="N56" s="73">
        <v>3259352.14</v>
      </c>
      <c r="O56" s="73">
        <v>3259352.14</v>
      </c>
      <c r="P56" s="73">
        <v>3259352.14</v>
      </c>
      <c r="Q56" s="138"/>
      <c r="R56" s="138"/>
      <c r="S56" s="54"/>
      <c r="T56" s="54"/>
      <c r="U56" s="54"/>
      <c r="V56" s="73">
        <v>3259352.14</v>
      </c>
      <c r="W56" s="99"/>
      <c r="X56" s="78"/>
      <c r="Y56" s="78"/>
      <c r="Z56" s="91"/>
      <c r="AA56" s="150">
        <f t="shared" si="3"/>
        <v>0</v>
      </c>
      <c r="AB56" s="3"/>
    </row>
    <row r="57" spans="1:28" ht="24.75" customHeight="1">
      <c r="A57" s="59"/>
      <c r="B57" s="44" t="s">
        <v>66</v>
      </c>
      <c r="C57" s="45"/>
      <c r="D57" s="46"/>
      <c r="E57" s="47"/>
      <c r="F57" s="46"/>
      <c r="G57" s="46">
        <v>222</v>
      </c>
      <c r="H57" s="52"/>
      <c r="I57" s="138"/>
      <c r="J57" s="138"/>
      <c r="K57" s="71"/>
      <c r="L57" s="71" t="s">
        <v>100</v>
      </c>
      <c r="M57" s="138">
        <v>185</v>
      </c>
      <c r="N57" s="138"/>
      <c r="O57" s="138"/>
      <c r="P57" s="138">
        <v>185</v>
      </c>
      <c r="Q57" s="138"/>
      <c r="R57" s="138"/>
      <c r="S57" s="54"/>
      <c r="T57" s="54"/>
      <c r="U57" s="54"/>
      <c r="V57" s="73">
        <v>185</v>
      </c>
      <c r="W57" s="99"/>
      <c r="X57" s="78"/>
      <c r="Y57" s="78"/>
      <c r="Z57" s="91"/>
      <c r="AA57" s="150">
        <f t="shared" si="3"/>
        <v>0</v>
      </c>
      <c r="AB57" s="3"/>
    </row>
    <row r="58" spans="1:28" ht="24.75" customHeight="1">
      <c r="A58" s="59"/>
      <c r="B58" s="44" t="s">
        <v>27</v>
      </c>
      <c r="C58" s="45"/>
      <c r="D58" s="46"/>
      <c r="E58" s="47"/>
      <c r="F58" s="46"/>
      <c r="G58" s="46">
        <v>221</v>
      </c>
      <c r="H58" s="52"/>
      <c r="I58" s="138">
        <v>0</v>
      </c>
      <c r="J58" s="138">
        <v>718523.1</v>
      </c>
      <c r="K58" s="71"/>
      <c r="L58" s="71" t="s">
        <v>100</v>
      </c>
      <c r="M58" s="73">
        <v>22993.71</v>
      </c>
      <c r="N58" s="73">
        <v>22993.71</v>
      </c>
      <c r="O58" s="73">
        <v>22993.71</v>
      </c>
      <c r="P58" s="73">
        <v>22993.71</v>
      </c>
      <c r="Q58" s="138"/>
      <c r="R58" s="138"/>
      <c r="S58" s="54"/>
      <c r="T58" s="54"/>
      <c r="U58" s="54"/>
      <c r="V58" s="73">
        <v>22993.71</v>
      </c>
      <c r="W58" s="99">
        <v>0</v>
      </c>
      <c r="X58" s="78">
        <v>0</v>
      </c>
      <c r="Y58" s="78">
        <v>0</v>
      </c>
      <c r="Z58" s="91">
        <v>0</v>
      </c>
      <c r="AA58" s="150">
        <f t="shared" si="3"/>
        <v>0</v>
      </c>
      <c r="AB58" s="3"/>
    </row>
    <row r="59" spans="1:28" ht="24.75" customHeight="1">
      <c r="A59" s="59"/>
      <c r="B59" s="44" t="s">
        <v>55</v>
      </c>
      <c r="C59" s="45"/>
      <c r="D59" s="46"/>
      <c r="E59" s="47"/>
      <c r="F59" s="46"/>
      <c r="G59" s="46">
        <v>225</v>
      </c>
      <c r="H59" s="52"/>
      <c r="I59" s="138"/>
      <c r="J59" s="138"/>
      <c r="K59" s="71"/>
      <c r="L59" s="71" t="s">
        <v>100</v>
      </c>
      <c r="M59" s="73">
        <v>4897</v>
      </c>
      <c r="N59" s="73">
        <v>4897</v>
      </c>
      <c r="O59" s="73">
        <v>4897</v>
      </c>
      <c r="P59" s="73">
        <v>4897</v>
      </c>
      <c r="Q59" s="138"/>
      <c r="R59" s="138"/>
      <c r="S59" s="54"/>
      <c r="T59" s="54"/>
      <c r="U59" s="54"/>
      <c r="V59" s="73">
        <v>4897</v>
      </c>
      <c r="W59" s="99"/>
      <c r="X59" s="78"/>
      <c r="Y59" s="78"/>
      <c r="Z59" s="91"/>
      <c r="AA59" s="150">
        <f t="shared" si="3"/>
        <v>0</v>
      </c>
      <c r="AB59" s="3"/>
    </row>
    <row r="60" spans="1:28" ht="12.75" customHeight="1">
      <c r="A60" s="59"/>
      <c r="B60" s="44" t="s">
        <v>22</v>
      </c>
      <c r="C60" s="45"/>
      <c r="D60" s="46"/>
      <c r="E60" s="47"/>
      <c r="F60" s="46"/>
      <c r="G60" s="46">
        <v>226</v>
      </c>
      <c r="H60" s="52"/>
      <c r="I60" s="138">
        <v>0</v>
      </c>
      <c r="J60" s="138">
        <v>228500</v>
      </c>
      <c r="K60" s="71"/>
      <c r="L60" s="71" t="s">
        <v>100</v>
      </c>
      <c r="M60" s="73">
        <v>83947.25</v>
      </c>
      <c r="N60" s="73">
        <v>83947.25</v>
      </c>
      <c r="O60" s="73">
        <v>83947.25</v>
      </c>
      <c r="P60" s="73">
        <v>83947.25</v>
      </c>
      <c r="Q60" s="138"/>
      <c r="R60" s="138"/>
      <c r="S60" s="54"/>
      <c r="T60" s="54"/>
      <c r="U60" s="54"/>
      <c r="V60" s="73">
        <v>83947.25</v>
      </c>
      <c r="W60" s="99">
        <v>0</v>
      </c>
      <c r="X60" s="78">
        <v>0</v>
      </c>
      <c r="Y60" s="78">
        <v>0</v>
      </c>
      <c r="Z60" s="91">
        <v>0</v>
      </c>
      <c r="AA60" s="150">
        <f t="shared" si="3"/>
        <v>0</v>
      </c>
      <c r="AB60" s="3"/>
    </row>
    <row r="61" spans="1:28" ht="39" customHeight="1">
      <c r="A61" s="59"/>
      <c r="B61" s="44" t="s">
        <v>59</v>
      </c>
      <c r="C61" s="45"/>
      <c r="D61" s="46"/>
      <c r="E61" s="47"/>
      <c r="F61" s="46"/>
      <c r="G61" s="48">
        <v>263</v>
      </c>
      <c r="H61" s="49"/>
      <c r="I61" s="50">
        <v>0</v>
      </c>
      <c r="J61" s="50">
        <v>59870</v>
      </c>
      <c r="K61" s="71" t="s">
        <v>83</v>
      </c>
      <c r="L61" s="71" t="s">
        <v>100</v>
      </c>
      <c r="M61" s="50">
        <f>SUM(M62)</f>
        <v>0</v>
      </c>
      <c r="N61" s="50"/>
      <c r="O61" s="50"/>
      <c r="P61" s="50">
        <f>SUM(P62)</f>
        <v>0</v>
      </c>
      <c r="Q61" s="138"/>
      <c r="R61" s="138"/>
      <c r="S61" s="54"/>
      <c r="T61" s="54"/>
      <c r="U61" s="54"/>
      <c r="V61" s="50">
        <f>SUM(V62)</f>
        <v>0</v>
      </c>
      <c r="W61" s="99">
        <v>0</v>
      </c>
      <c r="X61" s="78">
        <v>0</v>
      </c>
      <c r="Y61" s="78">
        <v>0</v>
      </c>
      <c r="Z61" s="91">
        <v>0</v>
      </c>
      <c r="AA61" s="151">
        <f>SUM(AA62)</f>
        <v>0</v>
      </c>
      <c r="AB61" s="3"/>
    </row>
    <row r="62" spans="1:28" ht="24.75" customHeight="1">
      <c r="A62" s="59"/>
      <c r="B62" s="44" t="s">
        <v>60</v>
      </c>
      <c r="C62" s="45"/>
      <c r="D62" s="46"/>
      <c r="E62" s="47"/>
      <c r="F62" s="46"/>
      <c r="G62" s="46">
        <v>263</v>
      </c>
      <c r="H62" s="52"/>
      <c r="I62" s="138"/>
      <c r="J62" s="138"/>
      <c r="K62" s="71" t="s">
        <v>83</v>
      </c>
      <c r="L62" s="71" t="s">
        <v>100</v>
      </c>
      <c r="M62" s="138"/>
      <c r="N62" s="138"/>
      <c r="O62" s="138"/>
      <c r="P62" s="138"/>
      <c r="Q62" s="138"/>
      <c r="R62" s="138"/>
      <c r="S62" s="54"/>
      <c r="T62" s="54"/>
      <c r="U62" s="54"/>
      <c r="V62" s="73"/>
      <c r="W62" s="99">
        <v>0</v>
      </c>
      <c r="X62" s="78">
        <v>0</v>
      </c>
      <c r="Y62" s="78">
        <v>0</v>
      </c>
      <c r="Z62" s="91">
        <v>0</v>
      </c>
      <c r="AA62" s="150">
        <f t="shared" si="3"/>
        <v>0</v>
      </c>
      <c r="AB62" s="3"/>
    </row>
    <row r="63" spans="1:28" ht="24.75" customHeight="1">
      <c r="A63" s="59"/>
      <c r="B63" s="44" t="s">
        <v>110</v>
      </c>
      <c r="C63" s="45"/>
      <c r="D63" s="46"/>
      <c r="E63" s="47"/>
      <c r="F63" s="46"/>
      <c r="G63" s="46">
        <v>310</v>
      </c>
      <c r="H63" s="52"/>
      <c r="I63" s="138"/>
      <c r="J63" s="138"/>
      <c r="K63" s="71"/>
      <c r="L63" s="71" t="s">
        <v>100</v>
      </c>
      <c r="M63" s="90">
        <f>SUM(M64+M65)</f>
        <v>142752</v>
      </c>
      <c r="N63" s="50"/>
      <c r="O63" s="50"/>
      <c r="P63" s="90">
        <f>SUM(P64+P65)</f>
        <v>142752</v>
      </c>
      <c r="Q63" s="50"/>
      <c r="R63" s="50"/>
      <c r="S63" s="51"/>
      <c r="T63" s="51"/>
      <c r="U63" s="51"/>
      <c r="V63" s="90">
        <f>SUM(V64+V65)</f>
        <v>142752</v>
      </c>
      <c r="W63" s="185">
        <v>0</v>
      </c>
      <c r="X63" s="186">
        <v>0</v>
      </c>
      <c r="Y63" s="186">
        <v>0</v>
      </c>
      <c r="Z63" s="187">
        <v>0</v>
      </c>
      <c r="AA63" s="151">
        <f t="shared" si="3"/>
        <v>0</v>
      </c>
      <c r="AB63" s="3"/>
    </row>
    <row r="64" spans="1:28" ht="38.25" customHeight="1">
      <c r="A64" s="59"/>
      <c r="B64" s="152" t="s">
        <v>109</v>
      </c>
      <c r="C64" s="45"/>
      <c r="D64" s="46"/>
      <c r="E64" s="47"/>
      <c r="F64" s="46"/>
      <c r="G64" s="46">
        <v>310</v>
      </c>
      <c r="H64" s="52"/>
      <c r="I64" s="176"/>
      <c r="J64" s="176"/>
      <c r="K64" s="71"/>
      <c r="L64" s="71" t="s">
        <v>100</v>
      </c>
      <c r="M64" s="73">
        <v>18534</v>
      </c>
      <c r="N64" s="73">
        <v>18534</v>
      </c>
      <c r="O64" s="73">
        <v>18534</v>
      </c>
      <c r="P64" s="73">
        <v>18534</v>
      </c>
      <c r="Q64" s="176"/>
      <c r="R64" s="176"/>
      <c r="S64" s="54"/>
      <c r="T64" s="54"/>
      <c r="U64" s="54"/>
      <c r="V64" s="73">
        <v>18534</v>
      </c>
      <c r="W64" s="99"/>
      <c r="X64" s="78"/>
      <c r="Y64" s="78"/>
      <c r="Z64" s="91"/>
      <c r="AA64" s="150">
        <f t="shared" si="3"/>
        <v>0</v>
      </c>
      <c r="AB64" s="3"/>
    </row>
    <row r="65" spans="1:28" ht="24.75" customHeight="1">
      <c r="A65" s="59"/>
      <c r="B65" s="152" t="s">
        <v>133</v>
      </c>
      <c r="C65" s="45"/>
      <c r="D65" s="46"/>
      <c r="E65" s="47"/>
      <c r="F65" s="46"/>
      <c r="G65" s="46">
        <v>310</v>
      </c>
      <c r="H65" s="52"/>
      <c r="I65" s="176"/>
      <c r="J65" s="176"/>
      <c r="K65" s="71"/>
      <c r="L65" s="71" t="s">
        <v>100</v>
      </c>
      <c r="M65" s="176">
        <v>124218</v>
      </c>
      <c r="N65" s="176"/>
      <c r="O65" s="176"/>
      <c r="P65" s="73">
        <v>124218</v>
      </c>
      <c r="Q65" s="176"/>
      <c r="R65" s="176"/>
      <c r="S65" s="54"/>
      <c r="T65" s="54"/>
      <c r="U65" s="54"/>
      <c r="V65" s="73">
        <v>124218</v>
      </c>
      <c r="W65" s="99"/>
      <c r="X65" s="78"/>
      <c r="Y65" s="78"/>
      <c r="Z65" s="91"/>
      <c r="AA65" s="150">
        <f t="shared" si="3"/>
        <v>0</v>
      </c>
      <c r="AB65" s="3"/>
    </row>
    <row r="66" spans="1:28" ht="24.75" customHeight="1">
      <c r="A66" s="59"/>
      <c r="B66" s="44" t="s">
        <v>21</v>
      </c>
      <c r="C66" s="45"/>
      <c r="D66" s="46"/>
      <c r="E66" s="47"/>
      <c r="F66" s="46"/>
      <c r="G66" s="46">
        <v>340</v>
      </c>
      <c r="H66" s="52"/>
      <c r="I66" s="138"/>
      <c r="J66" s="138"/>
      <c r="K66" s="71"/>
      <c r="L66" s="71" t="s">
        <v>100</v>
      </c>
      <c r="M66" s="73">
        <v>34890.98</v>
      </c>
      <c r="N66" s="73">
        <v>34890.98</v>
      </c>
      <c r="O66" s="73">
        <v>34890.98</v>
      </c>
      <c r="P66" s="73">
        <v>34890.98</v>
      </c>
      <c r="Q66" s="138"/>
      <c r="R66" s="138"/>
      <c r="S66" s="54"/>
      <c r="T66" s="54"/>
      <c r="U66" s="54"/>
      <c r="V66" s="73">
        <v>34890.98</v>
      </c>
      <c r="W66" s="99">
        <v>0</v>
      </c>
      <c r="X66" s="78">
        <v>0</v>
      </c>
      <c r="Y66" s="78">
        <v>0</v>
      </c>
      <c r="Z66" s="91">
        <v>0</v>
      </c>
      <c r="AA66" s="150">
        <f t="shared" si="3"/>
        <v>0</v>
      </c>
      <c r="AB66" s="3"/>
    </row>
    <row r="67" spans="1:28" ht="24.75" customHeight="1">
      <c r="A67" s="59"/>
      <c r="B67" s="152" t="s">
        <v>58</v>
      </c>
      <c r="C67" s="60">
        <v>925</v>
      </c>
      <c r="D67" s="71" t="s">
        <v>57</v>
      </c>
      <c r="E67" s="47">
        <v>4219905</v>
      </c>
      <c r="F67" s="46">
        <v>1</v>
      </c>
      <c r="G67" s="46"/>
      <c r="H67" s="52"/>
      <c r="I67" s="138"/>
      <c r="J67" s="138"/>
      <c r="K67" s="138"/>
      <c r="L67" s="71" t="s">
        <v>100</v>
      </c>
      <c r="M67" s="138">
        <f>SUM(M50+M63+M66)</f>
        <v>13203033.000000002</v>
      </c>
      <c r="N67" s="138"/>
      <c r="O67" s="138"/>
      <c r="P67" s="138">
        <f>SUM(P50+P63+P66)</f>
        <v>13203033.000000002</v>
      </c>
      <c r="Q67" s="138"/>
      <c r="R67" s="138"/>
      <c r="S67" s="54"/>
      <c r="T67" s="54"/>
      <c r="U67" s="54"/>
      <c r="V67" s="138">
        <f>SUM(V50+V63+V66)</f>
        <v>13203033.000000002</v>
      </c>
      <c r="W67" s="99"/>
      <c r="X67" s="78"/>
      <c r="Y67" s="78"/>
      <c r="Z67" s="91"/>
      <c r="AA67" s="150">
        <f>SUM(AA50+AA63+AA66)</f>
        <v>0</v>
      </c>
      <c r="AB67" s="3"/>
    </row>
    <row r="68" spans="1:28" ht="24.75" customHeight="1" thickBot="1">
      <c r="A68" s="59"/>
      <c r="B68" s="153"/>
      <c r="C68" s="154"/>
      <c r="D68" s="155"/>
      <c r="E68" s="156"/>
      <c r="F68" s="155"/>
      <c r="G68" s="155"/>
      <c r="H68" s="157"/>
      <c r="I68" s="158"/>
      <c r="J68" s="158"/>
      <c r="K68" s="159" t="s">
        <v>131</v>
      </c>
      <c r="L68" s="73"/>
      <c r="M68" s="158">
        <f>SUM(M67)</f>
        <v>13203033.000000002</v>
      </c>
      <c r="N68" s="158"/>
      <c r="O68" s="158"/>
      <c r="P68" s="158">
        <f>SUM(P67)</f>
        <v>13203033.000000002</v>
      </c>
      <c r="Q68" s="158"/>
      <c r="R68" s="158"/>
      <c r="S68" s="160"/>
      <c r="T68" s="160"/>
      <c r="U68" s="160"/>
      <c r="V68" s="159">
        <f>SUM(V67)</f>
        <v>13203033.000000002</v>
      </c>
      <c r="W68" s="161"/>
      <c r="X68" s="162"/>
      <c r="Y68" s="162"/>
      <c r="Z68" s="163"/>
      <c r="AA68" s="164">
        <f>SUM(AA67)</f>
        <v>0</v>
      </c>
      <c r="AB68" s="3"/>
    </row>
    <row r="69" spans="1:28" ht="30.75" customHeight="1" thickBot="1">
      <c r="A69" s="59"/>
      <c r="B69" s="285" t="s">
        <v>132</v>
      </c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66"/>
      <c r="R69" s="266"/>
      <c r="S69" s="266"/>
      <c r="T69" s="266"/>
      <c r="U69" s="266"/>
      <c r="V69" s="266"/>
      <c r="W69" s="266"/>
      <c r="X69" s="266"/>
      <c r="Y69" s="266"/>
      <c r="Z69" s="266"/>
      <c r="AA69" s="267"/>
      <c r="AB69" s="3"/>
    </row>
    <row r="70" spans="1:28" ht="24.75" customHeight="1">
      <c r="A70" s="59"/>
      <c r="B70" s="139" t="s">
        <v>47</v>
      </c>
      <c r="C70" s="140">
        <v>925</v>
      </c>
      <c r="D70" s="140" t="s">
        <v>101</v>
      </c>
      <c r="E70" s="142">
        <v>5058402</v>
      </c>
      <c r="F70" s="143">
        <v>55</v>
      </c>
      <c r="G70" s="143">
        <v>200</v>
      </c>
      <c r="H70" s="144"/>
      <c r="I70" s="145">
        <v>0</v>
      </c>
      <c r="J70" s="145">
        <v>0</v>
      </c>
      <c r="K70" s="145"/>
      <c r="L70" s="145"/>
      <c r="M70" s="145">
        <f>SUM(M71+M72)</f>
        <v>21485.46</v>
      </c>
      <c r="N70" s="145">
        <v>0</v>
      </c>
      <c r="O70" s="145">
        <v>11854680.84</v>
      </c>
      <c r="P70" s="145">
        <f>SUM(P71+P72)</f>
        <v>21485.46</v>
      </c>
      <c r="Q70" s="145">
        <v>0</v>
      </c>
      <c r="R70" s="145">
        <v>0</v>
      </c>
      <c r="S70" s="146"/>
      <c r="T70" s="146" t="s">
        <v>19</v>
      </c>
      <c r="U70" s="146" t="s">
        <v>18</v>
      </c>
      <c r="V70" s="145">
        <f>SUM(V71+V72)</f>
        <v>21485.46</v>
      </c>
      <c r="W70" s="165">
        <v>0</v>
      </c>
      <c r="X70" s="165">
        <v>0</v>
      </c>
      <c r="Y70" s="165">
        <v>0</v>
      </c>
      <c r="Z70" s="165">
        <v>0</v>
      </c>
      <c r="AA70" s="149">
        <f>SUM(AA71+AA72)</f>
        <v>0</v>
      </c>
      <c r="AB70" s="3"/>
    </row>
    <row r="71" spans="1:28" ht="24.75" customHeight="1">
      <c r="A71" s="59"/>
      <c r="B71" s="44" t="s">
        <v>70</v>
      </c>
      <c r="C71" s="60"/>
      <c r="D71" s="60"/>
      <c r="E71" s="47"/>
      <c r="F71" s="46"/>
      <c r="G71" s="46">
        <v>212</v>
      </c>
      <c r="H71" s="52"/>
      <c r="I71" s="138"/>
      <c r="J71" s="138"/>
      <c r="K71" s="71" t="s">
        <v>78</v>
      </c>
      <c r="L71" s="71" t="s">
        <v>100</v>
      </c>
      <c r="M71" s="138">
        <v>19542.32</v>
      </c>
      <c r="N71" s="138"/>
      <c r="O71" s="138"/>
      <c r="P71" s="138">
        <v>19542.32</v>
      </c>
      <c r="Q71" s="138"/>
      <c r="R71" s="138"/>
      <c r="S71" s="54"/>
      <c r="T71" s="54"/>
      <c r="U71" s="54"/>
      <c r="V71" s="138">
        <v>19542.32</v>
      </c>
      <c r="W71" s="73"/>
      <c r="X71" s="73"/>
      <c r="Y71" s="73"/>
      <c r="Z71" s="73"/>
      <c r="AA71" s="150">
        <f>SUM(P71-V71)</f>
        <v>0</v>
      </c>
      <c r="AB71" s="3"/>
    </row>
    <row r="72" spans="1:28" ht="24.75" customHeight="1">
      <c r="A72" s="59"/>
      <c r="B72" s="44" t="s">
        <v>60</v>
      </c>
      <c r="C72" s="45"/>
      <c r="D72" s="46"/>
      <c r="E72" s="47"/>
      <c r="F72" s="46"/>
      <c r="G72" s="46">
        <v>263</v>
      </c>
      <c r="H72" s="52"/>
      <c r="I72" s="138"/>
      <c r="J72" s="138"/>
      <c r="K72" s="71" t="s">
        <v>83</v>
      </c>
      <c r="L72" s="71" t="s">
        <v>100</v>
      </c>
      <c r="M72" s="138">
        <v>1943.14</v>
      </c>
      <c r="N72" s="138"/>
      <c r="O72" s="138"/>
      <c r="P72" s="138">
        <v>1943.14</v>
      </c>
      <c r="Q72" s="138"/>
      <c r="R72" s="138"/>
      <c r="S72" s="54"/>
      <c r="T72" s="54"/>
      <c r="U72" s="54"/>
      <c r="V72" s="73">
        <v>1943.14</v>
      </c>
      <c r="W72" s="73"/>
      <c r="X72" s="73"/>
      <c r="Y72" s="73"/>
      <c r="Z72" s="73"/>
      <c r="AA72" s="150">
        <f>SUM(P72-V72)</f>
        <v>0</v>
      </c>
      <c r="AB72" s="3"/>
    </row>
    <row r="73" spans="1:28" ht="24.75" customHeight="1">
      <c r="A73" s="59"/>
      <c r="B73" s="152" t="s">
        <v>58</v>
      </c>
      <c r="C73" s="60">
        <v>925</v>
      </c>
      <c r="D73" s="60" t="s">
        <v>101</v>
      </c>
      <c r="E73" s="47">
        <v>5058402</v>
      </c>
      <c r="F73" s="46">
        <v>55</v>
      </c>
      <c r="G73" s="46">
        <v>200</v>
      </c>
      <c r="H73" s="52"/>
      <c r="I73" s="138"/>
      <c r="J73" s="138"/>
      <c r="K73" s="71"/>
      <c r="L73" s="71"/>
      <c r="M73" s="73">
        <f>SUM(M71:M72)</f>
        <v>21485.46</v>
      </c>
      <c r="N73" s="138"/>
      <c r="O73" s="138"/>
      <c r="P73" s="73">
        <f>SUM(P71:P72)</f>
        <v>21485.46</v>
      </c>
      <c r="Q73" s="138"/>
      <c r="R73" s="138"/>
      <c r="S73" s="54"/>
      <c r="T73" s="54"/>
      <c r="U73" s="54"/>
      <c r="V73" s="73">
        <f>SUM(V71:V72)</f>
        <v>21485.46</v>
      </c>
      <c r="W73" s="73"/>
      <c r="X73" s="73"/>
      <c r="Y73" s="73"/>
      <c r="Z73" s="73"/>
      <c r="AA73" s="150">
        <f>SUM(AA71:AA72)</f>
        <v>0</v>
      </c>
      <c r="AB73" s="3"/>
    </row>
    <row r="74" spans="1:28" ht="24.75" customHeight="1">
      <c r="A74" s="59"/>
      <c r="B74" s="177"/>
      <c r="C74" s="178"/>
      <c r="D74" s="56"/>
      <c r="E74" s="179"/>
      <c r="F74" s="56"/>
      <c r="G74" s="56"/>
      <c r="H74" s="57"/>
      <c r="I74" s="58"/>
      <c r="J74" s="58"/>
      <c r="K74" s="180" t="s">
        <v>131</v>
      </c>
      <c r="L74" s="181"/>
      <c r="M74" s="58">
        <f>SUM(M70)</f>
        <v>21485.46</v>
      </c>
      <c r="N74" s="58"/>
      <c r="O74" s="58"/>
      <c r="P74" s="58">
        <f>SUM(P70)</f>
        <v>21485.46</v>
      </c>
      <c r="Q74" s="58"/>
      <c r="R74" s="58"/>
      <c r="S74" s="182"/>
      <c r="T74" s="182"/>
      <c r="U74" s="182"/>
      <c r="V74" s="58">
        <f aca="true" t="shared" si="4" ref="V74:AA74">SUM(V70)</f>
        <v>21485.46</v>
      </c>
      <c r="W74" s="58">
        <f t="shared" si="4"/>
        <v>0</v>
      </c>
      <c r="X74" s="58">
        <f t="shared" si="4"/>
        <v>0</v>
      </c>
      <c r="Y74" s="58">
        <f t="shared" si="4"/>
        <v>0</v>
      </c>
      <c r="Z74" s="58">
        <f t="shared" si="4"/>
        <v>0</v>
      </c>
      <c r="AA74" s="183">
        <f t="shared" si="4"/>
        <v>0</v>
      </c>
      <c r="AB74" s="3"/>
    </row>
    <row r="75" spans="1:28" ht="33" customHeight="1">
      <c r="A75" s="59"/>
      <c r="B75" s="289" t="s">
        <v>108</v>
      </c>
      <c r="C75" s="290"/>
      <c r="D75" s="290"/>
      <c r="E75" s="290"/>
      <c r="F75" s="290"/>
      <c r="G75" s="290"/>
      <c r="H75" s="290"/>
      <c r="I75" s="290"/>
      <c r="J75" s="290"/>
      <c r="K75" s="290"/>
      <c r="L75" s="291"/>
      <c r="M75" s="50">
        <f>SUM(M29+M48+M68+M74)</f>
        <v>15035345.090000004</v>
      </c>
      <c r="N75" s="50"/>
      <c r="O75" s="50"/>
      <c r="P75" s="50">
        <f>SUM(P29+P48+P68+P74)</f>
        <v>15035345.090000004</v>
      </c>
      <c r="Q75" s="50"/>
      <c r="R75" s="50"/>
      <c r="S75" s="51"/>
      <c r="T75" s="51"/>
      <c r="U75" s="51"/>
      <c r="V75" s="50">
        <f>SUM(V29+V48+V68+V74)</f>
        <v>15035345.090000004</v>
      </c>
      <c r="W75" s="50"/>
      <c r="X75" s="50"/>
      <c r="Y75" s="50"/>
      <c r="Z75" s="50"/>
      <c r="AA75" s="50">
        <f>SUM(AA29+AA48+AA68+AA74)</f>
        <v>0</v>
      </c>
      <c r="AB75" s="3"/>
    </row>
    <row r="76" spans="1:28" ht="24.75" customHeight="1">
      <c r="A76" s="59"/>
      <c r="B76" s="203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190"/>
      <c r="N76" s="190"/>
      <c r="O76" s="190"/>
      <c r="P76" s="190"/>
      <c r="Q76" s="190"/>
      <c r="R76" s="190"/>
      <c r="S76" s="191"/>
      <c r="T76" s="191"/>
      <c r="U76" s="191"/>
      <c r="V76" s="190"/>
      <c r="W76" s="190"/>
      <c r="X76" s="190"/>
      <c r="Y76" s="190"/>
      <c r="Z76" s="190"/>
      <c r="AA76" s="190"/>
      <c r="AB76" s="3"/>
    </row>
    <row r="77" spans="1:28" ht="24.75" customHeight="1">
      <c r="A77" s="59"/>
      <c r="B77" s="188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90"/>
      <c r="N77" s="190"/>
      <c r="O77" s="190"/>
      <c r="P77" s="190"/>
      <c r="Q77" s="190"/>
      <c r="R77" s="190"/>
      <c r="S77" s="191"/>
      <c r="T77" s="191"/>
      <c r="U77" s="191"/>
      <c r="V77" s="190"/>
      <c r="W77" s="190"/>
      <c r="X77" s="190"/>
      <c r="Y77" s="190"/>
      <c r="Z77" s="190"/>
      <c r="AA77" s="190"/>
      <c r="AB77" s="3"/>
    </row>
    <row r="78" spans="1:28" ht="21.75" customHeight="1" thickBot="1">
      <c r="A78" s="59"/>
      <c r="B78" s="286" t="s">
        <v>124</v>
      </c>
      <c r="C78" s="280"/>
      <c r="D78" s="280"/>
      <c r="E78" s="280"/>
      <c r="F78" s="280"/>
      <c r="G78" s="280"/>
      <c r="H78" s="280"/>
      <c r="I78" s="280"/>
      <c r="J78" s="280"/>
      <c r="K78" s="280"/>
      <c r="L78" s="280"/>
      <c r="M78" s="280"/>
      <c r="N78" s="280"/>
      <c r="O78" s="280"/>
      <c r="P78" s="280"/>
      <c r="Q78" s="280"/>
      <c r="R78" s="280"/>
      <c r="S78" s="280"/>
      <c r="T78" s="280"/>
      <c r="U78" s="280"/>
      <c r="V78" s="280"/>
      <c r="W78" s="287"/>
      <c r="X78" s="287"/>
      <c r="Y78" s="287"/>
      <c r="Z78" s="287"/>
      <c r="AA78" s="288"/>
      <c r="AB78" s="3"/>
    </row>
    <row r="79" spans="1:28" ht="24.75" customHeight="1" thickBot="1">
      <c r="A79" s="59"/>
      <c r="B79" s="139" t="s">
        <v>47</v>
      </c>
      <c r="C79" s="140">
        <v>925</v>
      </c>
      <c r="D79" s="141" t="s">
        <v>57</v>
      </c>
      <c r="E79" s="142">
        <v>5200900</v>
      </c>
      <c r="F79" s="143">
        <v>31</v>
      </c>
      <c r="G79" s="143">
        <v>200</v>
      </c>
      <c r="H79" s="144"/>
      <c r="I79" s="145"/>
      <c r="J79" s="145"/>
      <c r="K79" s="145"/>
      <c r="L79" s="141" t="s">
        <v>139</v>
      </c>
      <c r="M79" s="145">
        <f>SUM(M80+M81)</f>
        <v>282504.79</v>
      </c>
      <c r="N79" s="145"/>
      <c r="O79" s="145"/>
      <c r="P79" s="145">
        <f>SUM(P80+P81)</f>
        <v>282504.79</v>
      </c>
      <c r="Q79" s="145"/>
      <c r="R79" s="145"/>
      <c r="S79" s="146"/>
      <c r="T79" s="146"/>
      <c r="U79" s="146"/>
      <c r="V79" s="145">
        <f>V80+V81</f>
        <v>282504.79</v>
      </c>
      <c r="W79" s="166"/>
      <c r="X79" s="166"/>
      <c r="Y79" s="166"/>
      <c r="Z79" s="166"/>
      <c r="AA79" s="149">
        <f>AA80+AA81</f>
        <v>0</v>
      </c>
      <c r="AB79" s="3"/>
    </row>
    <row r="80" spans="1:28" ht="24.75" customHeight="1" thickBot="1">
      <c r="A80" s="59"/>
      <c r="B80" s="44" t="s">
        <v>24</v>
      </c>
      <c r="C80" s="60"/>
      <c r="D80" s="71"/>
      <c r="E80" s="47"/>
      <c r="F80" s="46"/>
      <c r="G80" s="46">
        <v>211</v>
      </c>
      <c r="H80" s="52"/>
      <c r="I80" s="138"/>
      <c r="J80" s="138"/>
      <c r="K80" s="71"/>
      <c r="L80" s="141" t="s">
        <v>139</v>
      </c>
      <c r="M80" s="211">
        <v>210337.77</v>
      </c>
      <c r="N80" s="211">
        <v>210337.77</v>
      </c>
      <c r="O80" s="211">
        <v>210337.77</v>
      </c>
      <c r="P80" s="211">
        <v>210337.77</v>
      </c>
      <c r="Q80" s="138"/>
      <c r="R80" s="138"/>
      <c r="S80" s="54"/>
      <c r="T80" s="54"/>
      <c r="U80" s="54"/>
      <c r="V80" s="138">
        <v>210337.77</v>
      </c>
      <c r="W80" s="63"/>
      <c r="X80" s="63"/>
      <c r="Y80" s="63"/>
      <c r="Z80" s="63"/>
      <c r="AA80" s="150">
        <f>SUM(P80-V80)</f>
        <v>0</v>
      </c>
      <c r="AB80" s="3"/>
    </row>
    <row r="81" spans="1:28" ht="24.75" customHeight="1" thickBot="1">
      <c r="A81" s="59"/>
      <c r="B81" s="44" t="s">
        <v>23</v>
      </c>
      <c r="C81" s="60"/>
      <c r="D81" s="71"/>
      <c r="E81" s="47"/>
      <c r="F81" s="46"/>
      <c r="G81" s="46">
        <v>213</v>
      </c>
      <c r="H81" s="52"/>
      <c r="I81" s="138"/>
      <c r="J81" s="138"/>
      <c r="K81" s="71"/>
      <c r="L81" s="141" t="s">
        <v>139</v>
      </c>
      <c r="M81" s="73">
        <v>72167.02</v>
      </c>
      <c r="N81" s="73">
        <v>72167.02</v>
      </c>
      <c r="O81" s="73">
        <v>72167.02</v>
      </c>
      <c r="P81" s="73">
        <v>72167.02</v>
      </c>
      <c r="Q81" s="138"/>
      <c r="R81" s="138"/>
      <c r="S81" s="54"/>
      <c r="T81" s="54"/>
      <c r="U81" s="54"/>
      <c r="V81" s="73">
        <v>72167.02</v>
      </c>
      <c r="W81" s="63"/>
      <c r="X81" s="63"/>
      <c r="Y81" s="63"/>
      <c r="Z81" s="63"/>
      <c r="AA81" s="150">
        <f>SUM(P81-V81)</f>
        <v>0</v>
      </c>
      <c r="AB81" s="3"/>
    </row>
    <row r="82" spans="1:28" ht="24.75" customHeight="1">
      <c r="A82" s="59"/>
      <c r="B82" s="74" t="s">
        <v>58</v>
      </c>
      <c r="C82" s="60">
        <v>925</v>
      </c>
      <c r="D82" s="71" t="s">
        <v>57</v>
      </c>
      <c r="E82" s="47">
        <v>5200900</v>
      </c>
      <c r="F82" s="46">
        <v>1</v>
      </c>
      <c r="G82" s="56">
        <v>200</v>
      </c>
      <c r="H82" s="57"/>
      <c r="I82" s="58"/>
      <c r="J82" s="58"/>
      <c r="K82" s="58"/>
      <c r="L82" s="141" t="s">
        <v>139</v>
      </c>
      <c r="M82" s="138">
        <f>SUM(M80+M81)</f>
        <v>282504.79</v>
      </c>
      <c r="N82" s="138"/>
      <c r="O82" s="138"/>
      <c r="P82" s="138">
        <f>SUM(P80+P81)</f>
        <v>282504.79</v>
      </c>
      <c r="Q82" s="138"/>
      <c r="R82" s="138"/>
      <c r="S82" s="54"/>
      <c r="T82" s="54"/>
      <c r="U82" s="54"/>
      <c r="V82" s="138">
        <f>SUM(V80+V81)</f>
        <v>282504.79</v>
      </c>
      <c r="W82" s="63"/>
      <c r="X82" s="63"/>
      <c r="Y82" s="63"/>
      <c r="Z82" s="63"/>
      <c r="AA82" s="150">
        <f>SUM(AA80+AA81)</f>
        <v>0</v>
      </c>
      <c r="AB82" s="3"/>
    </row>
    <row r="83" spans="1:28" ht="24.75" customHeight="1" thickBot="1">
      <c r="A83" s="59"/>
      <c r="B83" s="167"/>
      <c r="C83" s="168"/>
      <c r="D83" s="169"/>
      <c r="E83" s="170"/>
      <c r="F83" s="169"/>
      <c r="G83" s="169"/>
      <c r="H83" s="171"/>
      <c r="I83" s="172"/>
      <c r="J83" s="172"/>
      <c r="K83" s="173" t="s">
        <v>131</v>
      </c>
      <c r="L83" s="173"/>
      <c r="M83" s="174">
        <f>SUM(M82)</f>
        <v>282504.79</v>
      </c>
      <c r="N83" s="158"/>
      <c r="O83" s="158"/>
      <c r="P83" s="159">
        <f>SUM(P82)</f>
        <v>282504.79</v>
      </c>
      <c r="Q83" s="158"/>
      <c r="R83" s="158"/>
      <c r="S83" s="160"/>
      <c r="T83" s="160"/>
      <c r="U83" s="160"/>
      <c r="V83" s="159">
        <f>SUM(V82)</f>
        <v>282504.79</v>
      </c>
      <c r="W83" s="175"/>
      <c r="X83" s="175"/>
      <c r="Y83" s="175"/>
      <c r="Z83" s="175"/>
      <c r="AA83" s="164">
        <f>SUM(AA82)</f>
        <v>0</v>
      </c>
      <c r="AB83" s="3"/>
    </row>
    <row r="84" spans="1:28" ht="35.25" customHeight="1" thickBot="1">
      <c r="A84" s="59"/>
      <c r="B84" s="279" t="s">
        <v>123</v>
      </c>
      <c r="C84" s="280"/>
      <c r="D84" s="280"/>
      <c r="E84" s="280"/>
      <c r="F84" s="280"/>
      <c r="G84" s="280"/>
      <c r="H84" s="280"/>
      <c r="I84" s="280"/>
      <c r="J84" s="280"/>
      <c r="K84" s="280"/>
      <c r="L84" s="280"/>
      <c r="M84" s="280"/>
      <c r="N84" s="280"/>
      <c r="O84" s="280"/>
      <c r="P84" s="280"/>
      <c r="Q84" s="280"/>
      <c r="R84" s="280"/>
      <c r="S84" s="280"/>
      <c r="T84" s="280"/>
      <c r="U84" s="280"/>
      <c r="V84" s="280"/>
      <c r="W84" s="281"/>
      <c r="X84" s="281"/>
      <c r="Y84" s="281"/>
      <c r="Z84" s="281"/>
      <c r="AA84" s="281"/>
      <c r="AB84" s="3"/>
    </row>
    <row r="85" spans="1:28" ht="24.75" customHeight="1" thickBot="1">
      <c r="A85" s="59"/>
      <c r="B85" s="139" t="s">
        <v>47</v>
      </c>
      <c r="C85" s="140">
        <v>925</v>
      </c>
      <c r="D85" s="141" t="s">
        <v>84</v>
      </c>
      <c r="E85" s="142">
        <v>5221600</v>
      </c>
      <c r="F85" s="143">
        <v>31</v>
      </c>
      <c r="G85" s="143">
        <v>226</v>
      </c>
      <c r="H85" s="144"/>
      <c r="I85" s="145"/>
      <c r="J85" s="145"/>
      <c r="K85" s="145"/>
      <c r="L85" s="141" t="s">
        <v>147</v>
      </c>
      <c r="M85" s="145">
        <f>SUM(M86+M87)</f>
        <v>305570</v>
      </c>
      <c r="N85" s="145"/>
      <c r="O85" s="145"/>
      <c r="P85" s="145">
        <f>SUM(P86+P87)</f>
        <v>277766</v>
      </c>
      <c r="Q85" s="145"/>
      <c r="R85" s="145"/>
      <c r="S85" s="146"/>
      <c r="T85" s="146"/>
      <c r="U85" s="146"/>
      <c r="V85" s="145">
        <f>V86+V87</f>
        <v>277766</v>
      </c>
      <c r="W85" s="166"/>
      <c r="X85" s="166"/>
      <c r="Y85" s="166"/>
      <c r="Z85" s="166"/>
      <c r="AA85" s="149">
        <f>AA86+AA87</f>
        <v>0</v>
      </c>
      <c r="AB85" s="3"/>
    </row>
    <row r="86" spans="1:28" ht="48.75" customHeight="1" thickBot="1">
      <c r="A86" s="59"/>
      <c r="B86" s="44" t="s">
        <v>85</v>
      </c>
      <c r="C86" s="60"/>
      <c r="D86" s="71"/>
      <c r="E86" s="47"/>
      <c r="F86" s="46"/>
      <c r="G86" s="46">
        <v>226</v>
      </c>
      <c r="H86" s="52"/>
      <c r="I86" s="138"/>
      <c r="J86" s="138"/>
      <c r="K86" s="71" t="s">
        <v>87</v>
      </c>
      <c r="L86" s="141" t="s">
        <v>140</v>
      </c>
      <c r="M86" s="138">
        <v>250841.5</v>
      </c>
      <c r="N86" s="138"/>
      <c r="O86" s="138"/>
      <c r="P86" s="138">
        <v>232778</v>
      </c>
      <c r="Q86" s="138"/>
      <c r="R86" s="138"/>
      <c r="S86" s="54"/>
      <c r="T86" s="54"/>
      <c r="U86" s="54"/>
      <c r="V86" s="138">
        <v>232778</v>
      </c>
      <c r="W86" s="63"/>
      <c r="X86" s="63"/>
      <c r="Y86" s="63"/>
      <c r="Z86" s="63"/>
      <c r="AA86" s="150">
        <f>SUM(P86-V86)</f>
        <v>0</v>
      </c>
      <c r="AB86" s="3"/>
    </row>
    <row r="87" spans="1:28" ht="48.75" customHeight="1" thickBot="1">
      <c r="A87" s="59"/>
      <c r="B87" s="44" t="s">
        <v>86</v>
      </c>
      <c r="C87" s="60"/>
      <c r="D87" s="71"/>
      <c r="E87" s="47"/>
      <c r="F87" s="46"/>
      <c r="G87" s="46">
        <v>226</v>
      </c>
      <c r="H87" s="52"/>
      <c r="I87" s="138"/>
      <c r="J87" s="138"/>
      <c r="K87" s="71" t="s">
        <v>88</v>
      </c>
      <c r="L87" s="141" t="s">
        <v>146</v>
      </c>
      <c r="M87" s="138">
        <v>54728.5</v>
      </c>
      <c r="N87" s="138"/>
      <c r="O87" s="138"/>
      <c r="P87" s="138">
        <v>44988</v>
      </c>
      <c r="Q87" s="138"/>
      <c r="R87" s="138"/>
      <c r="S87" s="54"/>
      <c r="T87" s="54"/>
      <c r="U87" s="54"/>
      <c r="V87" s="73">
        <v>44988</v>
      </c>
      <c r="W87" s="63"/>
      <c r="X87" s="63"/>
      <c r="Y87" s="63"/>
      <c r="Z87" s="63"/>
      <c r="AA87" s="150">
        <f>SUM(P87-V87)</f>
        <v>0</v>
      </c>
      <c r="AB87" s="3"/>
    </row>
    <row r="88" spans="1:28" ht="24.75" customHeight="1">
      <c r="A88" s="59"/>
      <c r="B88" s="74" t="s">
        <v>58</v>
      </c>
      <c r="C88" s="60">
        <v>925</v>
      </c>
      <c r="D88" s="71" t="s">
        <v>84</v>
      </c>
      <c r="E88" s="47">
        <v>5221600</v>
      </c>
      <c r="F88" s="46">
        <v>31</v>
      </c>
      <c r="G88" s="56">
        <v>200</v>
      </c>
      <c r="H88" s="57"/>
      <c r="I88" s="58"/>
      <c r="J88" s="58"/>
      <c r="K88" s="58"/>
      <c r="L88" s="141" t="s">
        <v>140</v>
      </c>
      <c r="M88" s="138">
        <f>SUM(M86+M87)</f>
        <v>305570</v>
      </c>
      <c r="N88" s="138"/>
      <c r="O88" s="138"/>
      <c r="P88" s="138">
        <f>SUM(P86+P87)</f>
        <v>277766</v>
      </c>
      <c r="Q88" s="138"/>
      <c r="R88" s="138"/>
      <c r="S88" s="54"/>
      <c r="T88" s="54"/>
      <c r="U88" s="54"/>
      <c r="V88" s="138">
        <f>SUM(V86+V87)</f>
        <v>277766</v>
      </c>
      <c r="W88" s="63"/>
      <c r="X88" s="63"/>
      <c r="Y88" s="63"/>
      <c r="Z88" s="63"/>
      <c r="AA88" s="150">
        <f>SUM(AA86+AA87)</f>
        <v>0</v>
      </c>
      <c r="AB88" s="3"/>
    </row>
    <row r="89" spans="1:28" ht="24.75" customHeight="1" thickBot="1">
      <c r="A89" s="59"/>
      <c r="B89" s="167"/>
      <c r="C89" s="168"/>
      <c r="D89" s="169"/>
      <c r="E89" s="170"/>
      <c r="F89" s="169"/>
      <c r="G89" s="169"/>
      <c r="H89" s="171"/>
      <c r="I89" s="172"/>
      <c r="J89" s="172"/>
      <c r="K89" s="173" t="s">
        <v>131</v>
      </c>
      <c r="L89" s="173"/>
      <c r="M89" s="174">
        <f>SUM(M88)</f>
        <v>305570</v>
      </c>
      <c r="N89" s="158"/>
      <c r="O89" s="158"/>
      <c r="P89" s="174">
        <f>SUM(P88)</f>
        <v>277766</v>
      </c>
      <c r="Q89" s="158"/>
      <c r="R89" s="158"/>
      <c r="S89" s="160"/>
      <c r="T89" s="160"/>
      <c r="U89" s="160"/>
      <c r="V89" s="159">
        <f>SUM(V88)</f>
        <v>277766</v>
      </c>
      <c r="W89" s="175"/>
      <c r="X89" s="175"/>
      <c r="Y89" s="175"/>
      <c r="Z89" s="175"/>
      <c r="AA89" s="164">
        <f>SUM(AA88)</f>
        <v>0</v>
      </c>
      <c r="AB89" s="3"/>
    </row>
    <row r="90" spans="1:28" ht="30" customHeight="1">
      <c r="A90" s="59"/>
      <c r="B90" s="268" t="s">
        <v>122</v>
      </c>
      <c r="C90" s="269"/>
      <c r="D90" s="269"/>
      <c r="E90" s="269"/>
      <c r="F90" s="269"/>
      <c r="G90" s="269"/>
      <c r="H90" s="269"/>
      <c r="I90" s="269"/>
      <c r="J90" s="269"/>
      <c r="K90" s="269"/>
      <c r="L90" s="269"/>
      <c r="M90" s="269"/>
      <c r="N90" s="269"/>
      <c r="O90" s="269"/>
      <c r="P90" s="269"/>
      <c r="Q90" s="269"/>
      <c r="R90" s="269"/>
      <c r="S90" s="269"/>
      <c r="T90" s="269"/>
      <c r="U90" s="269"/>
      <c r="V90" s="269"/>
      <c r="W90" s="270"/>
      <c r="X90" s="270"/>
      <c r="Y90" s="270"/>
      <c r="Z90" s="270"/>
      <c r="AA90" s="271"/>
      <c r="AB90" s="3"/>
    </row>
    <row r="91" spans="1:28" ht="24.75" customHeight="1">
      <c r="A91" s="59"/>
      <c r="B91" s="37" t="s">
        <v>47</v>
      </c>
      <c r="C91" s="38">
        <v>925</v>
      </c>
      <c r="D91" s="61" t="s">
        <v>84</v>
      </c>
      <c r="E91" s="39">
        <v>7960700</v>
      </c>
      <c r="F91" s="40">
        <v>31</v>
      </c>
      <c r="G91" s="40">
        <v>226</v>
      </c>
      <c r="H91" s="41"/>
      <c r="I91" s="42"/>
      <c r="J91" s="42"/>
      <c r="K91" s="42"/>
      <c r="L91" s="71" t="s">
        <v>141</v>
      </c>
      <c r="M91" s="42">
        <f>SUM(M92)</f>
        <v>7500</v>
      </c>
      <c r="N91" s="42"/>
      <c r="O91" s="42"/>
      <c r="P91" s="42">
        <f>SUM(P92)</f>
        <v>3912</v>
      </c>
      <c r="Q91" s="42"/>
      <c r="R91" s="42"/>
      <c r="S91" s="43"/>
      <c r="T91" s="43"/>
      <c r="U91" s="43"/>
      <c r="V91" s="42">
        <f>SUM(V92)</f>
        <v>3912</v>
      </c>
      <c r="W91" s="63"/>
      <c r="X91" s="63"/>
      <c r="Y91" s="63"/>
      <c r="Z91" s="63"/>
      <c r="AA91" s="103">
        <f>SUM(AA92)</f>
        <v>0</v>
      </c>
      <c r="AB91" s="3"/>
    </row>
    <row r="92" spans="1:28" ht="50.25" customHeight="1">
      <c r="A92" s="59"/>
      <c r="B92" s="44" t="s">
        <v>86</v>
      </c>
      <c r="C92" s="60"/>
      <c r="D92" s="71"/>
      <c r="E92" s="47"/>
      <c r="F92" s="46"/>
      <c r="G92" s="46">
        <v>226</v>
      </c>
      <c r="H92" s="52"/>
      <c r="I92" s="53"/>
      <c r="J92" s="53"/>
      <c r="K92" s="71" t="s">
        <v>89</v>
      </c>
      <c r="L92" s="71" t="s">
        <v>141</v>
      </c>
      <c r="M92" s="53">
        <v>7500</v>
      </c>
      <c r="N92" s="53"/>
      <c r="O92" s="53"/>
      <c r="P92" s="53">
        <v>3912</v>
      </c>
      <c r="Q92" s="53"/>
      <c r="R92" s="53"/>
      <c r="S92" s="54"/>
      <c r="T92" s="54"/>
      <c r="U92" s="54"/>
      <c r="V92" s="73">
        <v>3912</v>
      </c>
      <c r="W92" s="63"/>
      <c r="X92" s="63"/>
      <c r="Y92" s="63"/>
      <c r="Z92" s="63"/>
      <c r="AA92" s="101">
        <f>SUM(P92-V92)</f>
        <v>0</v>
      </c>
      <c r="AB92" s="3"/>
    </row>
    <row r="93" spans="1:28" ht="24.75" customHeight="1">
      <c r="A93" s="59"/>
      <c r="B93" s="74" t="s">
        <v>58</v>
      </c>
      <c r="C93" s="60">
        <v>925</v>
      </c>
      <c r="D93" s="71" t="s">
        <v>84</v>
      </c>
      <c r="E93" s="47">
        <v>7960700</v>
      </c>
      <c r="F93" s="46">
        <v>31</v>
      </c>
      <c r="G93" s="46">
        <v>226</v>
      </c>
      <c r="H93" s="52"/>
      <c r="I93" s="53"/>
      <c r="J93" s="53"/>
      <c r="K93" s="53"/>
      <c r="L93" s="71" t="s">
        <v>141</v>
      </c>
      <c r="M93" s="53">
        <f>SUM(M92)</f>
        <v>7500</v>
      </c>
      <c r="N93" s="53"/>
      <c r="O93" s="53"/>
      <c r="P93" s="53">
        <f>SUM(P92)</f>
        <v>3912</v>
      </c>
      <c r="Q93" s="53"/>
      <c r="R93" s="53"/>
      <c r="S93" s="54"/>
      <c r="T93" s="54"/>
      <c r="U93" s="54"/>
      <c r="V93" s="53">
        <f>SUM(V92)</f>
        <v>3912</v>
      </c>
      <c r="W93" s="63"/>
      <c r="X93" s="63"/>
      <c r="Y93" s="63"/>
      <c r="Z93" s="63"/>
      <c r="AA93" s="101">
        <f>SUM(AA92)</f>
        <v>0</v>
      </c>
      <c r="AB93" s="3"/>
    </row>
    <row r="94" spans="1:28" ht="24.75" customHeight="1">
      <c r="A94" s="59"/>
      <c r="B94" s="88"/>
      <c r="C94" s="81"/>
      <c r="D94" s="82"/>
      <c r="E94" s="83"/>
      <c r="F94" s="82"/>
      <c r="G94" s="82"/>
      <c r="H94" s="84"/>
      <c r="I94" s="85"/>
      <c r="J94" s="85"/>
      <c r="K94" s="86" t="s">
        <v>130</v>
      </c>
      <c r="L94" s="86"/>
      <c r="M94" s="87">
        <f>SUM(M93)</f>
        <v>7500</v>
      </c>
      <c r="N94" s="58"/>
      <c r="O94" s="58"/>
      <c r="P94" s="87">
        <f>SUM(P93)</f>
        <v>3912</v>
      </c>
      <c r="Q94" s="53"/>
      <c r="R94" s="53"/>
      <c r="S94" s="54"/>
      <c r="T94" s="54"/>
      <c r="U94" s="54"/>
      <c r="V94" s="73">
        <f>SUM(V93)</f>
        <v>3912</v>
      </c>
      <c r="W94" s="63"/>
      <c r="X94" s="63"/>
      <c r="Y94" s="63"/>
      <c r="Z94" s="63"/>
      <c r="AA94" s="101">
        <f>SUM(AA93)</f>
        <v>0</v>
      </c>
      <c r="AB94" s="3"/>
    </row>
    <row r="95" spans="1:28" ht="48" customHeight="1">
      <c r="A95" s="59"/>
      <c r="B95" s="272" t="s">
        <v>121</v>
      </c>
      <c r="C95" s="273"/>
      <c r="D95" s="273"/>
      <c r="E95" s="273"/>
      <c r="F95" s="273"/>
      <c r="G95" s="273"/>
      <c r="H95" s="273"/>
      <c r="I95" s="273"/>
      <c r="J95" s="273"/>
      <c r="K95" s="273"/>
      <c r="L95" s="273"/>
      <c r="M95" s="273"/>
      <c r="N95" s="273"/>
      <c r="O95" s="273"/>
      <c r="P95" s="273"/>
      <c r="Q95" s="273"/>
      <c r="R95" s="273"/>
      <c r="S95" s="273"/>
      <c r="T95" s="273"/>
      <c r="U95" s="273"/>
      <c r="V95" s="273"/>
      <c r="W95" s="274"/>
      <c r="X95" s="274"/>
      <c r="Y95" s="274"/>
      <c r="Z95" s="274"/>
      <c r="AA95" s="275"/>
      <c r="AB95" s="3"/>
    </row>
    <row r="96" spans="1:28" ht="24.75" customHeight="1">
      <c r="A96" s="59"/>
      <c r="B96" s="89" t="s">
        <v>47</v>
      </c>
      <c r="C96" s="60">
        <v>925</v>
      </c>
      <c r="D96" s="71" t="s">
        <v>84</v>
      </c>
      <c r="E96" s="47">
        <v>7960700</v>
      </c>
      <c r="F96" s="46">
        <v>31</v>
      </c>
      <c r="G96" s="46">
        <v>226</v>
      </c>
      <c r="H96" s="52"/>
      <c r="I96" s="208"/>
      <c r="J96" s="208"/>
      <c r="K96" s="208"/>
      <c r="L96" s="71" t="s">
        <v>142</v>
      </c>
      <c r="M96" s="208">
        <f>SUM(M97)</f>
        <v>6263</v>
      </c>
      <c r="N96" s="208"/>
      <c r="O96" s="208"/>
      <c r="P96" s="208">
        <f>SUM(P97)</f>
        <v>6263</v>
      </c>
      <c r="Q96" s="208"/>
      <c r="R96" s="208"/>
      <c r="S96" s="54"/>
      <c r="T96" s="54"/>
      <c r="U96" s="54"/>
      <c r="V96" s="208">
        <f>SUM(V97)</f>
        <v>6263</v>
      </c>
      <c r="W96" s="73"/>
      <c r="X96" s="73"/>
      <c r="Y96" s="73"/>
      <c r="Z96" s="73"/>
      <c r="AA96" s="101">
        <f>SUM(AA97)</f>
        <v>0</v>
      </c>
      <c r="AB96" s="3"/>
    </row>
    <row r="97" spans="1:28" ht="24.75" customHeight="1">
      <c r="A97" s="59"/>
      <c r="B97" s="89" t="s">
        <v>90</v>
      </c>
      <c r="C97" s="60"/>
      <c r="D97" s="71"/>
      <c r="E97" s="47"/>
      <c r="F97" s="46"/>
      <c r="G97" s="46">
        <v>226</v>
      </c>
      <c r="H97" s="52"/>
      <c r="I97" s="208"/>
      <c r="J97" s="208"/>
      <c r="K97" s="71" t="s">
        <v>91</v>
      </c>
      <c r="L97" s="71" t="s">
        <v>142</v>
      </c>
      <c r="M97" s="208">
        <v>6263</v>
      </c>
      <c r="N97" s="208"/>
      <c r="O97" s="208"/>
      <c r="P97" s="208">
        <v>6263</v>
      </c>
      <c r="Q97" s="208"/>
      <c r="R97" s="208"/>
      <c r="S97" s="54"/>
      <c r="T97" s="54"/>
      <c r="U97" s="54"/>
      <c r="V97" s="73">
        <v>6263</v>
      </c>
      <c r="W97" s="73"/>
      <c r="X97" s="73"/>
      <c r="Y97" s="73"/>
      <c r="Z97" s="73"/>
      <c r="AA97" s="101">
        <f>SUM(P97-V97)</f>
        <v>0</v>
      </c>
      <c r="AB97" s="3"/>
    </row>
    <row r="98" spans="1:28" ht="24.75" customHeight="1">
      <c r="A98" s="59"/>
      <c r="B98" s="100" t="s">
        <v>58</v>
      </c>
      <c r="C98" s="60">
        <v>925</v>
      </c>
      <c r="D98" s="71" t="s">
        <v>84</v>
      </c>
      <c r="E98" s="47">
        <v>7960700</v>
      </c>
      <c r="F98" s="46">
        <v>31</v>
      </c>
      <c r="G98" s="46">
        <v>226</v>
      </c>
      <c r="H98" s="52"/>
      <c r="I98" s="208"/>
      <c r="J98" s="208"/>
      <c r="K98" s="208"/>
      <c r="L98" s="71" t="s">
        <v>142</v>
      </c>
      <c r="M98" s="208">
        <f>SUM(M97)</f>
        <v>6263</v>
      </c>
      <c r="N98" s="208"/>
      <c r="O98" s="208"/>
      <c r="P98" s="208">
        <f>SUM(P97)</f>
        <v>6263</v>
      </c>
      <c r="Q98" s="208"/>
      <c r="R98" s="208"/>
      <c r="S98" s="54"/>
      <c r="T98" s="54"/>
      <c r="U98" s="54"/>
      <c r="V98" s="208">
        <f>SUM(V97)</f>
        <v>6263</v>
      </c>
      <c r="W98" s="73"/>
      <c r="X98" s="73"/>
      <c r="Y98" s="73"/>
      <c r="Z98" s="73"/>
      <c r="AA98" s="101">
        <f>SUM(AA97)</f>
        <v>0</v>
      </c>
      <c r="AB98" s="3"/>
    </row>
    <row r="99" spans="1:28" ht="24.75" customHeight="1">
      <c r="A99" s="59"/>
      <c r="B99" s="137"/>
      <c r="C99" s="45"/>
      <c r="D99" s="46"/>
      <c r="E99" s="47"/>
      <c r="F99" s="46"/>
      <c r="G99" s="46"/>
      <c r="H99" s="52"/>
      <c r="I99" s="208"/>
      <c r="J99" s="208"/>
      <c r="K99" s="73" t="s">
        <v>131</v>
      </c>
      <c r="L99" s="71" t="s">
        <v>142</v>
      </c>
      <c r="M99" s="208">
        <f>SUM(M98)</f>
        <v>6263</v>
      </c>
      <c r="N99" s="208"/>
      <c r="O99" s="208"/>
      <c r="P99" s="208">
        <f>SUM(P98)</f>
        <v>6263</v>
      </c>
      <c r="Q99" s="208"/>
      <c r="R99" s="208"/>
      <c r="S99" s="54"/>
      <c r="T99" s="54"/>
      <c r="U99" s="54"/>
      <c r="V99" s="73">
        <f>SUM(V98)</f>
        <v>6263</v>
      </c>
      <c r="W99" s="73"/>
      <c r="X99" s="73"/>
      <c r="Y99" s="73"/>
      <c r="Z99" s="73"/>
      <c r="AA99" s="101">
        <f>SUM(AA98)</f>
        <v>0</v>
      </c>
      <c r="AB99" s="3"/>
    </row>
    <row r="100" spans="1:28" ht="42" customHeight="1">
      <c r="A100" s="59"/>
      <c r="B100" s="286" t="s">
        <v>148</v>
      </c>
      <c r="C100" s="280"/>
      <c r="D100" s="280"/>
      <c r="E100" s="280"/>
      <c r="F100" s="280"/>
      <c r="G100" s="280"/>
      <c r="H100" s="280"/>
      <c r="I100" s="280"/>
      <c r="J100" s="280"/>
      <c r="K100" s="280"/>
      <c r="L100" s="280"/>
      <c r="M100" s="280"/>
      <c r="N100" s="280"/>
      <c r="O100" s="280"/>
      <c r="P100" s="280"/>
      <c r="Q100" s="280"/>
      <c r="R100" s="280"/>
      <c r="S100" s="280"/>
      <c r="T100" s="280"/>
      <c r="U100" s="280"/>
      <c r="V100" s="280"/>
      <c r="W100" s="287"/>
      <c r="X100" s="287"/>
      <c r="Y100" s="287"/>
      <c r="Z100" s="287"/>
      <c r="AA100" s="288"/>
      <c r="AB100" s="3"/>
    </row>
    <row r="101" spans="1:28" ht="24.75" customHeight="1">
      <c r="A101" s="59"/>
      <c r="B101" s="89" t="s">
        <v>47</v>
      </c>
      <c r="C101" s="60">
        <v>925</v>
      </c>
      <c r="D101" s="71" t="s">
        <v>84</v>
      </c>
      <c r="E101" s="47">
        <v>7960700</v>
      </c>
      <c r="F101" s="46">
        <v>31</v>
      </c>
      <c r="G101" s="46">
        <v>225</v>
      </c>
      <c r="H101" s="52"/>
      <c r="I101" s="208"/>
      <c r="J101" s="208"/>
      <c r="K101" s="208"/>
      <c r="L101" s="71" t="s">
        <v>136</v>
      </c>
      <c r="M101" s="208">
        <f>SUM(M102)</f>
        <v>98400</v>
      </c>
      <c r="N101" s="208"/>
      <c r="O101" s="208"/>
      <c r="P101" s="208">
        <f>SUM(P102)</f>
        <v>98400</v>
      </c>
      <c r="Q101" s="208"/>
      <c r="R101" s="208"/>
      <c r="S101" s="54"/>
      <c r="T101" s="54"/>
      <c r="U101" s="54"/>
      <c r="V101" s="208">
        <f>SUM(V102)</f>
        <v>98400</v>
      </c>
      <c r="W101" s="73"/>
      <c r="X101" s="73"/>
      <c r="Y101" s="73"/>
      <c r="Z101" s="73"/>
      <c r="AA101" s="101">
        <f>SUM(AA102)</f>
        <v>0</v>
      </c>
      <c r="AB101" s="3"/>
    </row>
    <row r="102" spans="1:28" ht="24.75" customHeight="1">
      <c r="A102" s="59"/>
      <c r="B102" s="89" t="s">
        <v>90</v>
      </c>
      <c r="C102" s="60"/>
      <c r="D102" s="71"/>
      <c r="E102" s="47"/>
      <c r="F102" s="46"/>
      <c r="G102" s="46">
        <v>225</v>
      </c>
      <c r="H102" s="52"/>
      <c r="I102" s="208"/>
      <c r="J102" s="208"/>
      <c r="K102" s="71" t="s">
        <v>138</v>
      </c>
      <c r="L102" s="71" t="s">
        <v>136</v>
      </c>
      <c r="M102" s="208">
        <v>98400</v>
      </c>
      <c r="N102" s="208"/>
      <c r="O102" s="208"/>
      <c r="P102" s="208">
        <v>98400</v>
      </c>
      <c r="Q102" s="208"/>
      <c r="R102" s="208"/>
      <c r="S102" s="54"/>
      <c r="T102" s="54"/>
      <c r="U102" s="54"/>
      <c r="V102" s="73">
        <v>98400</v>
      </c>
      <c r="W102" s="73"/>
      <c r="X102" s="73"/>
      <c r="Y102" s="73"/>
      <c r="Z102" s="73"/>
      <c r="AA102" s="101">
        <f>SUM(P102-V102)</f>
        <v>0</v>
      </c>
      <c r="AB102" s="3"/>
    </row>
    <row r="103" spans="1:28" ht="24.75" customHeight="1">
      <c r="A103" s="59"/>
      <c r="B103" s="100" t="s">
        <v>58</v>
      </c>
      <c r="C103" s="60">
        <v>925</v>
      </c>
      <c r="D103" s="71" t="s">
        <v>84</v>
      </c>
      <c r="E103" s="47">
        <v>7960700</v>
      </c>
      <c r="F103" s="46">
        <v>31</v>
      </c>
      <c r="G103" s="46">
        <v>225</v>
      </c>
      <c r="H103" s="52"/>
      <c r="I103" s="208"/>
      <c r="J103" s="208"/>
      <c r="K103" s="208"/>
      <c r="L103" s="71" t="s">
        <v>136</v>
      </c>
      <c r="M103" s="208">
        <f>SUM(M102)</f>
        <v>98400</v>
      </c>
      <c r="N103" s="208"/>
      <c r="O103" s="208"/>
      <c r="P103" s="208">
        <f>SUM(P102)</f>
        <v>98400</v>
      </c>
      <c r="Q103" s="208"/>
      <c r="R103" s="208"/>
      <c r="S103" s="54"/>
      <c r="T103" s="54"/>
      <c r="U103" s="54"/>
      <c r="V103" s="209">
        <f>SUM(V102)</f>
        <v>98400</v>
      </c>
      <c r="W103" s="73"/>
      <c r="X103" s="73"/>
      <c r="Y103" s="73"/>
      <c r="Z103" s="73"/>
      <c r="AA103" s="101">
        <f>SUM(AA102)</f>
        <v>0</v>
      </c>
      <c r="AB103" s="3"/>
    </row>
    <row r="104" spans="1:28" ht="24.75" customHeight="1">
      <c r="A104" s="59"/>
      <c r="B104" s="137"/>
      <c r="C104" s="45"/>
      <c r="D104" s="46"/>
      <c r="E104" s="47"/>
      <c r="F104" s="46"/>
      <c r="G104" s="46"/>
      <c r="H104" s="52"/>
      <c r="I104" s="208"/>
      <c r="J104" s="208"/>
      <c r="K104" s="73" t="s">
        <v>131</v>
      </c>
      <c r="L104" s="71" t="s">
        <v>136</v>
      </c>
      <c r="M104" s="208">
        <f>SUM(M103)</f>
        <v>98400</v>
      </c>
      <c r="N104" s="208"/>
      <c r="O104" s="208"/>
      <c r="P104" s="208">
        <f>SUM(P103)</f>
        <v>98400</v>
      </c>
      <c r="Q104" s="208"/>
      <c r="R104" s="208"/>
      <c r="S104" s="54"/>
      <c r="T104" s="54"/>
      <c r="U104" s="54"/>
      <c r="V104" s="73">
        <f>SUM(V103)</f>
        <v>98400</v>
      </c>
      <c r="W104" s="73"/>
      <c r="X104" s="73"/>
      <c r="Y104" s="73"/>
      <c r="Z104" s="73"/>
      <c r="AA104" s="101">
        <f>SUM(AA103)</f>
        <v>0</v>
      </c>
      <c r="AB104" s="3"/>
    </row>
    <row r="105" spans="1:28" ht="51" customHeight="1">
      <c r="A105" s="59"/>
      <c r="B105" s="286" t="s">
        <v>120</v>
      </c>
      <c r="C105" s="280"/>
      <c r="D105" s="280"/>
      <c r="E105" s="280"/>
      <c r="F105" s="280"/>
      <c r="G105" s="280"/>
      <c r="H105" s="280"/>
      <c r="I105" s="280"/>
      <c r="J105" s="280"/>
      <c r="K105" s="280"/>
      <c r="L105" s="280"/>
      <c r="M105" s="280"/>
      <c r="N105" s="280"/>
      <c r="O105" s="280"/>
      <c r="P105" s="280"/>
      <c r="Q105" s="280"/>
      <c r="R105" s="280"/>
      <c r="S105" s="280"/>
      <c r="T105" s="280"/>
      <c r="U105" s="280"/>
      <c r="V105" s="280"/>
      <c r="W105" s="287"/>
      <c r="X105" s="287"/>
      <c r="Y105" s="287"/>
      <c r="Z105" s="287"/>
      <c r="AA105" s="288"/>
      <c r="AB105" s="3"/>
    </row>
    <row r="106" spans="1:28" ht="24.75" customHeight="1">
      <c r="A106" s="59"/>
      <c r="B106" s="89" t="s">
        <v>47</v>
      </c>
      <c r="C106" s="60">
        <v>925</v>
      </c>
      <c r="D106" s="71" t="s">
        <v>84</v>
      </c>
      <c r="E106" s="47">
        <v>5222300</v>
      </c>
      <c r="F106" s="46">
        <v>31</v>
      </c>
      <c r="G106" s="46">
        <v>226</v>
      </c>
      <c r="H106" s="52"/>
      <c r="I106" s="208"/>
      <c r="J106" s="208"/>
      <c r="K106" s="208"/>
      <c r="L106" s="71" t="s">
        <v>143</v>
      </c>
      <c r="M106" s="208">
        <f>SUM(M107)</f>
        <v>106011.59</v>
      </c>
      <c r="N106" s="208"/>
      <c r="O106" s="208"/>
      <c r="P106" s="208">
        <f>SUM(P107)</f>
        <v>106011.59</v>
      </c>
      <c r="Q106" s="208"/>
      <c r="R106" s="208"/>
      <c r="S106" s="54"/>
      <c r="T106" s="54"/>
      <c r="U106" s="54"/>
      <c r="V106" s="208">
        <f>SUM(V107)</f>
        <v>106011.59</v>
      </c>
      <c r="W106" s="73"/>
      <c r="X106" s="73"/>
      <c r="Y106" s="73"/>
      <c r="Z106" s="73"/>
      <c r="AA106" s="101">
        <f>SUM(AA107)</f>
        <v>0</v>
      </c>
      <c r="AB106" s="3"/>
    </row>
    <row r="107" spans="1:28" ht="24.75" customHeight="1">
      <c r="A107" s="59"/>
      <c r="B107" s="89" t="s">
        <v>90</v>
      </c>
      <c r="C107" s="60"/>
      <c r="D107" s="71"/>
      <c r="E107" s="47"/>
      <c r="F107" s="46"/>
      <c r="G107" s="46">
        <v>226</v>
      </c>
      <c r="H107" s="52"/>
      <c r="I107" s="208"/>
      <c r="J107" s="208"/>
      <c r="K107" s="71" t="s">
        <v>93</v>
      </c>
      <c r="L107" s="71" t="s">
        <v>143</v>
      </c>
      <c r="M107" s="208">
        <v>106011.59</v>
      </c>
      <c r="N107" s="208"/>
      <c r="O107" s="208"/>
      <c r="P107" s="208">
        <v>106011.59</v>
      </c>
      <c r="Q107" s="208"/>
      <c r="R107" s="208"/>
      <c r="S107" s="54"/>
      <c r="T107" s="54"/>
      <c r="U107" s="54"/>
      <c r="V107" s="73">
        <v>106011.59</v>
      </c>
      <c r="W107" s="73"/>
      <c r="X107" s="73"/>
      <c r="Y107" s="73"/>
      <c r="Z107" s="73"/>
      <c r="AA107" s="101">
        <f>SUM(P107-V107)</f>
        <v>0</v>
      </c>
      <c r="AB107" s="3"/>
    </row>
    <row r="108" spans="1:28" ht="24.75" customHeight="1">
      <c r="A108" s="59"/>
      <c r="B108" s="100" t="s">
        <v>58</v>
      </c>
      <c r="C108" s="60">
        <v>925</v>
      </c>
      <c r="D108" s="71" t="s">
        <v>84</v>
      </c>
      <c r="E108" s="47">
        <v>5222300</v>
      </c>
      <c r="F108" s="46">
        <v>31</v>
      </c>
      <c r="G108" s="46">
        <v>226</v>
      </c>
      <c r="H108" s="52"/>
      <c r="I108" s="208"/>
      <c r="J108" s="208"/>
      <c r="K108" s="208"/>
      <c r="L108" s="71" t="s">
        <v>143</v>
      </c>
      <c r="M108" s="208">
        <f>SUM(M107)</f>
        <v>106011.59</v>
      </c>
      <c r="N108" s="208"/>
      <c r="O108" s="208"/>
      <c r="P108" s="208">
        <f>SUM(P107)</f>
        <v>106011.59</v>
      </c>
      <c r="Q108" s="208"/>
      <c r="R108" s="208"/>
      <c r="S108" s="54"/>
      <c r="T108" s="54"/>
      <c r="U108" s="54"/>
      <c r="V108" s="208">
        <f>SUM(V107)</f>
        <v>106011.59</v>
      </c>
      <c r="W108" s="73"/>
      <c r="X108" s="73"/>
      <c r="Y108" s="73"/>
      <c r="Z108" s="73"/>
      <c r="AA108" s="101">
        <f>SUM(AA107)</f>
        <v>0</v>
      </c>
      <c r="AB108" s="3"/>
    </row>
    <row r="109" spans="1:28" ht="24.75" customHeight="1">
      <c r="A109" s="59"/>
      <c r="B109" s="137"/>
      <c r="C109" s="45"/>
      <c r="D109" s="46"/>
      <c r="E109" s="47"/>
      <c r="F109" s="46"/>
      <c r="G109" s="46"/>
      <c r="H109" s="52"/>
      <c r="I109" s="208"/>
      <c r="J109" s="208"/>
      <c r="K109" s="73" t="s">
        <v>131</v>
      </c>
      <c r="L109" s="71" t="s">
        <v>143</v>
      </c>
      <c r="M109" s="208">
        <f>SUM(M108)</f>
        <v>106011.59</v>
      </c>
      <c r="N109" s="208"/>
      <c r="O109" s="208"/>
      <c r="P109" s="208">
        <f>SUM(P108)</f>
        <v>106011.59</v>
      </c>
      <c r="Q109" s="208"/>
      <c r="R109" s="208"/>
      <c r="S109" s="54"/>
      <c r="T109" s="54"/>
      <c r="U109" s="54"/>
      <c r="V109" s="73">
        <f>SUM(V108)</f>
        <v>106011.59</v>
      </c>
      <c r="W109" s="73"/>
      <c r="X109" s="73"/>
      <c r="Y109" s="73"/>
      <c r="Z109" s="73"/>
      <c r="AA109" s="101">
        <f>SUM(AA108)</f>
        <v>0</v>
      </c>
      <c r="AB109" s="3"/>
    </row>
    <row r="110" spans="1:28" ht="39.75" customHeight="1" thickBot="1">
      <c r="A110" s="59"/>
      <c r="B110" s="286" t="s">
        <v>119</v>
      </c>
      <c r="C110" s="280"/>
      <c r="D110" s="280"/>
      <c r="E110" s="280"/>
      <c r="F110" s="280"/>
      <c r="G110" s="280"/>
      <c r="H110" s="280"/>
      <c r="I110" s="280"/>
      <c r="J110" s="280"/>
      <c r="K110" s="280"/>
      <c r="L110" s="280"/>
      <c r="M110" s="280"/>
      <c r="N110" s="280"/>
      <c r="O110" s="280"/>
      <c r="P110" s="280"/>
      <c r="Q110" s="280"/>
      <c r="R110" s="280"/>
      <c r="S110" s="280"/>
      <c r="T110" s="280"/>
      <c r="U110" s="280"/>
      <c r="V110" s="280"/>
      <c r="W110" s="287"/>
      <c r="X110" s="287"/>
      <c r="Y110" s="287"/>
      <c r="Z110" s="287"/>
      <c r="AA110" s="288"/>
      <c r="AB110" s="3"/>
    </row>
    <row r="111" spans="1:28" ht="24.75" customHeight="1" thickBot="1">
      <c r="A111" s="59"/>
      <c r="B111" s="139" t="s">
        <v>47</v>
      </c>
      <c r="C111" s="140">
        <v>925</v>
      </c>
      <c r="D111" s="141" t="s">
        <v>84</v>
      </c>
      <c r="E111" s="142">
        <v>5222300</v>
      </c>
      <c r="F111" s="143">
        <v>31</v>
      </c>
      <c r="G111" s="143">
        <v>226</v>
      </c>
      <c r="H111" s="144"/>
      <c r="I111" s="145"/>
      <c r="J111" s="145"/>
      <c r="K111" s="145"/>
      <c r="L111" s="141" t="s">
        <v>144</v>
      </c>
      <c r="M111" s="145">
        <f>SUM(M112)</f>
        <v>6734.44</v>
      </c>
      <c r="N111" s="145"/>
      <c r="O111" s="145"/>
      <c r="P111" s="145">
        <f>SUM(P112)</f>
        <v>6734.44</v>
      </c>
      <c r="Q111" s="145"/>
      <c r="R111" s="145"/>
      <c r="S111" s="146"/>
      <c r="T111" s="146"/>
      <c r="U111" s="146"/>
      <c r="V111" s="145">
        <f>SUM(V112)</f>
        <v>6734.44</v>
      </c>
      <c r="W111" s="165"/>
      <c r="X111" s="165"/>
      <c r="Y111" s="165"/>
      <c r="Z111" s="165"/>
      <c r="AA111" s="149">
        <f>SUM(AA112)</f>
        <v>0</v>
      </c>
      <c r="AB111" s="3"/>
    </row>
    <row r="112" spans="1:28" ht="24.75" customHeight="1" thickBot="1">
      <c r="A112" s="59"/>
      <c r="B112" s="44" t="s">
        <v>90</v>
      </c>
      <c r="C112" s="60"/>
      <c r="D112" s="71"/>
      <c r="E112" s="47"/>
      <c r="F112" s="46"/>
      <c r="G112" s="46">
        <v>226</v>
      </c>
      <c r="H112" s="52"/>
      <c r="I112" s="138"/>
      <c r="J112" s="138"/>
      <c r="K112" s="71" t="s">
        <v>94</v>
      </c>
      <c r="L112" s="141" t="s">
        <v>144</v>
      </c>
      <c r="M112" s="138">
        <v>6734.44</v>
      </c>
      <c r="N112" s="138"/>
      <c r="O112" s="138"/>
      <c r="P112" s="73">
        <v>6734.44</v>
      </c>
      <c r="Q112" s="138"/>
      <c r="R112" s="138"/>
      <c r="S112" s="54"/>
      <c r="T112" s="54"/>
      <c r="U112" s="54"/>
      <c r="V112" s="73">
        <v>6734.44</v>
      </c>
      <c r="W112" s="73"/>
      <c r="X112" s="73"/>
      <c r="Y112" s="73"/>
      <c r="Z112" s="73"/>
      <c r="AA112" s="150">
        <f>SUM(P112-V112)</f>
        <v>0</v>
      </c>
      <c r="AB112" s="3"/>
    </row>
    <row r="113" spans="1:28" ht="24.75" customHeight="1" thickBot="1">
      <c r="A113" s="59"/>
      <c r="B113" s="74" t="s">
        <v>58</v>
      </c>
      <c r="C113" s="60">
        <v>925</v>
      </c>
      <c r="D113" s="71" t="s">
        <v>84</v>
      </c>
      <c r="E113" s="47">
        <v>5222300</v>
      </c>
      <c r="F113" s="46">
        <v>31</v>
      </c>
      <c r="G113" s="46">
        <v>226</v>
      </c>
      <c r="H113" s="52"/>
      <c r="I113" s="138"/>
      <c r="J113" s="138"/>
      <c r="K113" s="138"/>
      <c r="L113" s="141" t="s">
        <v>144</v>
      </c>
      <c r="M113" s="138">
        <f>SUM(M112)</f>
        <v>6734.44</v>
      </c>
      <c r="N113" s="138"/>
      <c r="O113" s="138"/>
      <c r="P113" s="138">
        <f>SUM(P112)</f>
        <v>6734.44</v>
      </c>
      <c r="Q113" s="138"/>
      <c r="R113" s="138"/>
      <c r="S113" s="54"/>
      <c r="T113" s="54"/>
      <c r="U113" s="54"/>
      <c r="V113" s="138">
        <f>SUM(V112)</f>
        <v>6734.44</v>
      </c>
      <c r="W113" s="73"/>
      <c r="X113" s="73"/>
      <c r="Y113" s="73"/>
      <c r="Z113" s="73"/>
      <c r="AA113" s="150">
        <f>SUM(AA112)</f>
        <v>0</v>
      </c>
      <c r="AB113" s="3"/>
    </row>
    <row r="114" spans="1:28" ht="24.75" customHeight="1" thickBot="1">
      <c r="A114" s="59"/>
      <c r="B114" s="167"/>
      <c r="C114" s="154"/>
      <c r="D114" s="155"/>
      <c r="E114" s="156"/>
      <c r="F114" s="155"/>
      <c r="G114" s="155"/>
      <c r="H114" s="157"/>
      <c r="I114" s="158"/>
      <c r="J114" s="158"/>
      <c r="K114" s="159" t="s">
        <v>131</v>
      </c>
      <c r="L114" s="141" t="s">
        <v>144</v>
      </c>
      <c r="M114" s="158">
        <f>SUM(M113)</f>
        <v>6734.44</v>
      </c>
      <c r="N114" s="158"/>
      <c r="O114" s="158"/>
      <c r="P114" s="158">
        <f>SUM(P113)</f>
        <v>6734.44</v>
      </c>
      <c r="Q114" s="158"/>
      <c r="R114" s="158"/>
      <c r="S114" s="160"/>
      <c r="T114" s="160"/>
      <c r="U114" s="160"/>
      <c r="V114" s="159">
        <f>SUM(V113)</f>
        <v>6734.44</v>
      </c>
      <c r="W114" s="159"/>
      <c r="X114" s="159"/>
      <c r="Y114" s="159"/>
      <c r="Z114" s="159"/>
      <c r="AA114" s="164">
        <f>SUM(AA113)</f>
        <v>0</v>
      </c>
      <c r="AB114" s="3"/>
    </row>
    <row r="115" spans="1:28" ht="30" customHeight="1">
      <c r="A115" s="59"/>
      <c r="B115" s="268" t="s">
        <v>118</v>
      </c>
      <c r="C115" s="269"/>
      <c r="D115" s="269"/>
      <c r="E115" s="269"/>
      <c r="F115" s="269"/>
      <c r="G115" s="269"/>
      <c r="H115" s="269"/>
      <c r="I115" s="269"/>
      <c r="J115" s="269"/>
      <c r="K115" s="269"/>
      <c r="L115" s="269"/>
      <c r="M115" s="269"/>
      <c r="N115" s="269"/>
      <c r="O115" s="269"/>
      <c r="P115" s="269"/>
      <c r="Q115" s="269"/>
      <c r="R115" s="269"/>
      <c r="S115" s="269"/>
      <c r="T115" s="269"/>
      <c r="U115" s="269"/>
      <c r="V115" s="269"/>
      <c r="W115" s="270"/>
      <c r="X115" s="270"/>
      <c r="Y115" s="270"/>
      <c r="Z115" s="270"/>
      <c r="AA115" s="271"/>
      <c r="AB115" s="3"/>
    </row>
    <row r="116" spans="1:28" ht="24.75" customHeight="1">
      <c r="A116" s="59"/>
      <c r="B116" s="37" t="s">
        <v>47</v>
      </c>
      <c r="C116" s="38">
        <v>925</v>
      </c>
      <c r="D116" s="61" t="s">
        <v>84</v>
      </c>
      <c r="E116" s="39">
        <v>7960700</v>
      </c>
      <c r="F116" s="40">
        <v>31</v>
      </c>
      <c r="G116" s="40">
        <v>340</v>
      </c>
      <c r="H116" s="41"/>
      <c r="I116" s="42"/>
      <c r="J116" s="42"/>
      <c r="K116" s="42"/>
      <c r="L116" s="71" t="s">
        <v>145</v>
      </c>
      <c r="M116" s="42">
        <f>SUM(M117)</f>
        <v>41300</v>
      </c>
      <c r="N116" s="42"/>
      <c r="O116" s="42"/>
      <c r="P116" s="42">
        <f>SUM(P117)</f>
        <v>41300</v>
      </c>
      <c r="Q116" s="42"/>
      <c r="R116" s="42"/>
      <c r="S116" s="43"/>
      <c r="T116" s="43"/>
      <c r="U116" s="43"/>
      <c r="V116" s="42">
        <f>SUM(V117)</f>
        <v>41300</v>
      </c>
      <c r="W116" s="63"/>
      <c r="X116" s="63"/>
      <c r="Y116" s="63"/>
      <c r="Z116" s="63"/>
      <c r="AA116" s="103">
        <f>SUM(AA117)</f>
        <v>0</v>
      </c>
      <c r="AB116" s="3"/>
    </row>
    <row r="117" spans="1:28" ht="24.75" customHeight="1">
      <c r="A117" s="59"/>
      <c r="B117" s="44" t="s">
        <v>86</v>
      </c>
      <c r="C117" s="60"/>
      <c r="D117" s="71"/>
      <c r="E117" s="47"/>
      <c r="F117" s="46"/>
      <c r="G117" s="46">
        <v>340</v>
      </c>
      <c r="H117" s="52"/>
      <c r="I117" s="118"/>
      <c r="J117" s="118"/>
      <c r="K117" s="71" t="s">
        <v>96</v>
      </c>
      <c r="L117" s="71" t="s">
        <v>145</v>
      </c>
      <c r="M117" s="118">
        <v>41300</v>
      </c>
      <c r="N117" s="118"/>
      <c r="O117" s="118"/>
      <c r="P117" s="118">
        <v>41300</v>
      </c>
      <c r="Q117" s="118"/>
      <c r="R117" s="118"/>
      <c r="S117" s="54"/>
      <c r="T117" s="54"/>
      <c r="U117" s="54"/>
      <c r="V117" s="73">
        <v>41300</v>
      </c>
      <c r="W117" s="63"/>
      <c r="X117" s="63"/>
      <c r="Y117" s="63"/>
      <c r="Z117" s="63"/>
      <c r="AA117" s="101">
        <f>SUM(P117-V117)</f>
        <v>0</v>
      </c>
      <c r="AB117" s="3"/>
    </row>
    <row r="118" spans="1:28" ht="24.75" customHeight="1">
      <c r="A118" s="59"/>
      <c r="B118" s="74" t="s">
        <v>58</v>
      </c>
      <c r="C118" s="60">
        <v>925</v>
      </c>
      <c r="D118" s="71" t="s">
        <v>84</v>
      </c>
      <c r="E118" s="47">
        <v>7960700</v>
      </c>
      <c r="F118" s="46">
        <v>31</v>
      </c>
      <c r="G118" s="46">
        <v>340</v>
      </c>
      <c r="H118" s="52"/>
      <c r="I118" s="118"/>
      <c r="J118" s="118"/>
      <c r="K118" s="118"/>
      <c r="L118" s="71" t="s">
        <v>145</v>
      </c>
      <c r="M118" s="118">
        <f>SUM(M117)</f>
        <v>41300</v>
      </c>
      <c r="N118" s="118"/>
      <c r="O118" s="118"/>
      <c r="P118" s="118">
        <f>SUM(P117)</f>
        <v>41300</v>
      </c>
      <c r="Q118" s="118"/>
      <c r="R118" s="118"/>
      <c r="S118" s="54"/>
      <c r="T118" s="54"/>
      <c r="U118" s="54"/>
      <c r="V118" s="118">
        <f>SUM(V117)</f>
        <v>41300</v>
      </c>
      <c r="W118" s="63"/>
      <c r="X118" s="63"/>
      <c r="Y118" s="63"/>
      <c r="Z118" s="63"/>
      <c r="AA118" s="101">
        <f>SUM(AA117)</f>
        <v>0</v>
      </c>
      <c r="AB118" s="3"/>
    </row>
    <row r="119" spans="1:28" ht="24.75" customHeight="1">
      <c r="A119" s="59"/>
      <c r="B119" s="88"/>
      <c r="C119" s="81"/>
      <c r="D119" s="82"/>
      <c r="E119" s="83"/>
      <c r="F119" s="82"/>
      <c r="G119" s="82"/>
      <c r="H119" s="84"/>
      <c r="I119" s="85"/>
      <c r="J119" s="85"/>
      <c r="K119" s="86" t="s">
        <v>131</v>
      </c>
      <c r="L119" s="71" t="s">
        <v>145</v>
      </c>
      <c r="M119" s="87">
        <f>SUM(M118)</f>
        <v>41300</v>
      </c>
      <c r="N119" s="58"/>
      <c r="O119" s="58"/>
      <c r="P119" s="87">
        <f>SUM(P118)</f>
        <v>41300</v>
      </c>
      <c r="Q119" s="118"/>
      <c r="R119" s="118"/>
      <c r="S119" s="54"/>
      <c r="T119" s="54"/>
      <c r="U119" s="54"/>
      <c r="V119" s="73">
        <f>SUM(V118)</f>
        <v>41300</v>
      </c>
      <c r="W119" s="63"/>
      <c r="X119" s="63"/>
      <c r="Y119" s="63"/>
      <c r="Z119" s="63"/>
      <c r="AA119" s="101">
        <f>SUM(AA118)</f>
        <v>0</v>
      </c>
      <c r="AB119" s="3"/>
    </row>
    <row r="120" spans="1:28" ht="54" customHeight="1">
      <c r="A120" s="14"/>
      <c r="B120" s="292" t="s">
        <v>117</v>
      </c>
      <c r="C120" s="293"/>
      <c r="D120" s="293"/>
      <c r="E120" s="293"/>
      <c r="F120" s="293"/>
      <c r="G120" s="293"/>
      <c r="H120" s="293"/>
      <c r="I120" s="293"/>
      <c r="J120" s="293"/>
      <c r="K120" s="293"/>
      <c r="L120" s="293"/>
      <c r="M120" s="293"/>
      <c r="N120" s="293"/>
      <c r="O120" s="293"/>
      <c r="P120" s="293"/>
      <c r="Q120" s="293"/>
      <c r="R120" s="293"/>
      <c r="S120" s="293"/>
      <c r="T120" s="293"/>
      <c r="U120" s="293"/>
      <c r="V120" s="293"/>
      <c r="W120" s="294"/>
      <c r="X120" s="294"/>
      <c r="Y120" s="294"/>
      <c r="Z120" s="294"/>
      <c r="AA120" s="295"/>
      <c r="AB120" s="6"/>
    </row>
    <row r="121" spans="1:28" ht="25.5" customHeight="1">
      <c r="A121" s="14"/>
      <c r="B121" s="89" t="s">
        <v>47</v>
      </c>
      <c r="C121" s="60">
        <v>925</v>
      </c>
      <c r="D121" s="71" t="s">
        <v>84</v>
      </c>
      <c r="E121" s="47">
        <v>5221600</v>
      </c>
      <c r="F121" s="46">
        <v>31</v>
      </c>
      <c r="G121" s="46">
        <v>225</v>
      </c>
      <c r="H121" s="52"/>
      <c r="I121" s="136"/>
      <c r="J121" s="136"/>
      <c r="K121" s="136"/>
      <c r="L121" s="71" t="s">
        <v>102</v>
      </c>
      <c r="M121" s="136">
        <f>SUM(M122)</f>
        <v>1906060</v>
      </c>
      <c r="N121" s="136"/>
      <c r="O121" s="136"/>
      <c r="P121" s="136">
        <f>SUM(P122)</f>
        <v>1906058.5</v>
      </c>
      <c r="Q121" s="136"/>
      <c r="R121" s="136"/>
      <c r="S121" s="54"/>
      <c r="T121" s="54"/>
      <c r="U121" s="54"/>
      <c r="V121" s="136">
        <f>SUM(V122)</f>
        <v>1906058.5</v>
      </c>
      <c r="W121" s="73"/>
      <c r="X121" s="73"/>
      <c r="Y121" s="73"/>
      <c r="Z121" s="73"/>
      <c r="AA121" s="101">
        <f>SUM(AA122)</f>
        <v>0</v>
      </c>
      <c r="AB121" s="6"/>
    </row>
    <row r="122" spans="1:28" ht="24.75" customHeight="1">
      <c r="A122" s="14"/>
      <c r="B122" s="89" t="s">
        <v>90</v>
      </c>
      <c r="C122" s="60"/>
      <c r="D122" s="71"/>
      <c r="E122" s="47"/>
      <c r="F122" s="46"/>
      <c r="G122" s="46">
        <v>225</v>
      </c>
      <c r="H122" s="52"/>
      <c r="I122" s="136"/>
      <c r="J122" s="136"/>
      <c r="K122" s="71" t="s">
        <v>103</v>
      </c>
      <c r="L122" s="71" t="s">
        <v>102</v>
      </c>
      <c r="M122" s="136">
        <v>1906060</v>
      </c>
      <c r="N122" s="136"/>
      <c r="O122" s="136"/>
      <c r="P122" s="136">
        <v>1906058.5</v>
      </c>
      <c r="Q122" s="136"/>
      <c r="R122" s="136"/>
      <c r="S122" s="54"/>
      <c r="T122" s="54"/>
      <c r="U122" s="54"/>
      <c r="V122" s="73">
        <v>1906058.5</v>
      </c>
      <c r="W122" s="73"/>
      <c r="X122" s="73"/>
      <c r="Y122" s="73"/>
      <c r="Z122" s="73"/>
      <c r="AA122" s="101">
        <f>SUM(P122-V122)</f>
        <v>0</v>
      </c>
      <c r="AB122" s="6"/>
    </row>
    <row r="123" spans="1:28" ht="21.75" customHeight="1">
      <c r="A123" s="14"/>
      <c r="B123" s="100" t="s">
        <v>58</v>
      </c>
      <c r="C123" s="60">
        <v>925</v>
      </c>
      <c r="D123" s="71" t="s">
        <v>84</v>
      </c>
      <c r="E123" s="47">
        <v>5221600</v>
      </c>
      <c r="F123" s="46">
        <v>31</v>
      </c>
      <c r="G123" s="46">
        <v>226</v>
      </c>
      <c r="H123" s="52"/>
      <c r="I123" s="136"/>
      <c r="J123" s="136"/>
      <c r="K123" s="136"/>
      <c r="L123" s="71" t="s">
        <v>102</v>
      </c>
      <c r="M123" s="136">
        <f>SUM(M122)</f>
        <v>1906060</v>
      </c>
      <c r="N123" s="136"/>
      <c r="O123" s="136"/>
      <c r="P123" s="136">
        <f>SUM(P122)</f>
        <v>1906058.5</v>
      </c>
      <c r="Q123" s="136"/>
      <c r="R123" s="136"/>
      <c r="S123" s="54"/>
      <c r="T123" s="54"/>
      <c r="U123" s="54"/>
      <c r="V123" s="136">
        <f>SUM(V122)</f>
        <v>1906058.5</v>
      </c>
      <c r="W123" s="73"/>
      <c r="X123" s="73"/>
      <c r="Y123" s="73"/>
      <c r="Z123" s="73"/>
      <c r="AA123" s="101">
        <f>SUM(AA122)</f>
        <v>0</v>
      </c>
      <c r="AB123" s="6"/>
    </row>
    <row r="124" spans="1:28" ht="21.75" customHeight="1">
      <c r="A124" s="14"/>
      <c r="B124" s="137"/>
      <c r="C124" s="45"/>
      <c r="D124" s="46"/>
      <c r="E124" s="47"/>
      <c r="F124" s="46"/>
      <c r="G124" s="46"/>
      <c r="H124" s="52"/>
      <c r="I124" s="136"/>
      <c r="J124" s="136"/>
      <c r="K124" s="73" t="s">
        <v>131</v>
      </c>
      <c r="L124" s="71" t="s">
        <v>102</v>
      </c>
      <c r="M124" s="136">
        <f>SUM(M123)</f>
        <v>1906060</v>
      </c>
      <c r="N124" s="136"/>
      <c r="O124" s="136"/>
      <c r="P124" s="136">
        <f>SUM(P123)</f>
        <v>1906058.5</v>
      </c>
      <c r="Q124" s="136"/>
      <c r="R124" s="136"/>
      <c r="S124" s="54"/>
      <c r="T124" s="54"/>
      <c r="U124" s="54"/>
      <c r="V124" s="73">
        <f>SUM(V123)</f>
        <v>1906058.5</v>
      </c>
      <c r="W124" s="73"/>
      <c r="X124" s="73"/>
      <c r="Y124" s="73"/>
      <c r="Z124" s="73"/>
      <c r="AA124" s="101">
        <f>SUM(AA123)</f>
        <v>0</v>
      </c>
      <c r="AB124" s="6"/>
    </row>
    <row r="125" spans="1:28" ht="39.75" customHeight="1">
      <c r="A125" s="14"/>
      <c r="B125" s="292" t="s">
        <v>128</v>
      </c>
      <c r="C125" s="293"/>
      <c r="D125" s="293"/>
      <c r="E125" s="293"/>
      <c r="F125" s="293"/>
      <c r="G125" s="293"/>
      <c r="H125" s="293"/>
      <c r="I125" s="293"/>
      <c r="J125" s="293"/>
      <c r="K125" s="293"/>
      <c r="L125" s="293"/>
      <c r="M125" s="293"/>
      <c r="N125" s="293"/>
      <c r="O125" s="293"/>
      <c r="P125" s="293"/>
      <c r="Q125" s="293"/>
      <c r="R125" s="293"/>
      <c r="S125" s="293"/>
      <c r="T125" s="293"/>
      <c r="U125" s="293"/>
      <c r="V125" s="293"/>
      <c r="W125" s="294"/>
      <c r="X125" s="294"/>
      <c r="Y125" s="294"/>
      <c r="Z125" s="294"/>
      <c r="AA125" s="295"/>
      <c r="AB125" s="6"/>
    </row>
    <row r="126" spans="1:28" ht="21.75" customHeight="1">
      <c r="A126" s="14"/>
      <c r="B126" s="89" t="s">
        <v>47</v>
      </c>
      <c r="C126" s="60">
        <v>925</v>
      </c>
      <c r="D126" s="71" t="s">
        <v>104</v>
      </c>
      <c r="E126" s="47">
        <v>7960710</v>
      </c>
      <c r="F126" s="46">
        <v>31</v>
      </c>
      <c r="G126" s="46">
        <v>225</v>
      </c>
      <c r="H126" s="52"/>
      <c r="I126" s="192"/>
      <c r="J126" s="192"/>
      <c r="K126" s="192"/>
      <c r="L126" s="71" t="s">
        <v>129</v>
      </c>
      <c r="M126" s="192">
        <f>SUM(M127)</f>
        <v>124496.5</v>
      </c>
      <c r="N126" s="192"/>
      <c r="O126" s="192"/>
      <c r="P126" s="192">
        <f>SUM(P127)</f>
        <v>124496.5</v>
      </c>
      <c r="Q126" s="192"/>
      <c r="R126" s="192"/>
      <c r="S126" s="54"/>
      <c r="T126" s="54"/>
      <c r="U126" s="54"/>
      <c r="V126" s="192">
        <f>SUM(V127)</f>
        <v>124496.5</v>
      </c>
      <c r="W126" s="73"/>
      <c r="X126" s="73"/>
      <c r="Y126" s="73"/>
      <c r="Z126" s="73"/>
      <c r="AA126" s="101">
        <f>SUM(AA127)</f>
        <v>0</v>
      </c>
      <c r="AB126" s="6"/>
    </row>
    <row r="127" spans="1:28" ht="21.75" customHeight="1">
      <c r="A127" s="14"/>
      <c r="B127" s="89" t="s">
        <v>134</v>
      </c>
      <c r="C127" s="60"/>
      <c r="D127" s="71"/>
      <c r="E127" s="47"/>
      <c r="F127" s="46"/>
      <c r="G127" s="46">
        <v>225</v>
      </c>
      <c r="H127" s="52"/>
      <c r="I127" s="192"/>
      <c r="J127" s="192"/>
      <c r="K127" s="71" t="s">
        <v>138</v>
      </c>
      <c r="L127" s="71" t="s">
        <v>129</v>
      </c>
      <c r="M127" s="192">
        <v>124496.5</v>
      </c>
      <c r="N127" s="192"/>
      <c r="O127" s="192"/>
      <c r="P127" s="192">
        <v>124496.5</v>
      </c>
      <c r="Q127" s="192"/>
      <c r="R127" s="192"/>
      <c r="S127" s="54"/>
      <c r="T127" s="54"/>
      <c r="U127" s="54"/>
      <c r="V127" s="73">
        <v>124496.5</v>
      </c>
      <c r="W127" s="73"/>
      <c r="X127" s="73"/>
      <c r="Y127" s="73"/>
      <c r="Z127" s="73"/>
      <c r="AA127" s="101">
        <f>SUM(P127-V127)</f>
        <v>0</v>
      </c>
      <c r="AB127" s="6"/>
    </row>
    <row r="128" spans="1:28" ht="21.75" customHeight="1">
      <c r="A128" s="14"/>
      <c r="B128" s="100" t="s">
        <v>58</v>
      </c>
      <c r="C128" s="60">
        <v>925</v>
      </c>
      <c r="D128" s="71" t="s">
        <v>104</v>
      </c>
      <c r="E128" s="47">
        <v>7960710</v>
      </c>
      <c r="F128" s="46">
        <v>31</v>
      </c>
      <c r="G128" s="46">
        <v>225</v>
      </c>
      <c r="H128" s="52"/>
      <c r="I128" s="192"/>
      <c r="J128" s="192"/>
      <c r="K128" s="192"/>
      <c r="L128" s="71" t="s">
        <v>129</v>
      </c>
      <c r="M128" s="192">
        <f>SUM(M127)</f>
        <v>124496.5</v>
      </c>
      <c r="N128" s="192"/>
      <c r="O128" s="192"/>
      <c r="P128" s="192">
        <f>SUM(P127)</f>
        <v>124496.5</v>
      </c>
      <c r="Q128" s="192"/>
      <c r="R128" s="192"/>
      <c r="S128" s="54"/>
      <c r="T128" s="54"/>
      <c r="U128" s="54"/>
      <c r="V128" s="192">
        <f>SUM(V127)</f>
        <v>124496.5</v>
      </c>
      <c r="W128" s="73"/>
      <c r="X128" s="73"/>
      <c r="Y128" s="73"/>
      <c r="Z128" s="73"/>
      <c r="AA128" s="101">
        <f>SUM(AA127)</f>
        <v>0</v>
      </c>
      <c r="AB128" s="6"/>
    </row>
    <row r="129" spans="1:28" ht="21.75" customHeight="1">
      <c r="A129" s="14"/>
      <c r="B129" s="137"/>
      <c r="C129" s="45"/>
      <c r="D129" s="46"/>
      <c r="E129" s="47"/>
      <c r="F129" s="46"/>
      <c r="G129" s="46"/>
      <c r="H129" s="52"/>
      <c r="I129" s="192"/>
      <c r="J129" s="192"/>
      <c r="K129" s="73" t="s">
        <v>130</v>
      </c>
      <c r="L129" s="71" t="s">
        <v>129</v>
      </c>
      <c r="M129" s="192">
        <f>SUM(M128)</f>
        <v>124496.5</v>
      </c>
      <c r="N129" s="192"/>
      <c r="O129" s="192"/>
      <c r="P129" s="192">
        <f>SUM(P128)</f>
        <v>124496.5</v>
      </c>
      <c r="Q129" s="192"/>
      <c r="R129" s="192"/>
      <c r="S129" s="54"/>
      <c r="T129" s="54"/>
      <c r="U129" s="54"/>
      <c r="V129" s="73">
        <f>SUM(V128)</f>
        <v>124496.5</v>
      </c>
      <c r="W129" s="73"/>
      <c r="X129" s="73"/>
      <c r="Y129" s="73"/>
      <c r="Z129" s="73"/>
      <c r="AA129" s="101">
        <f>SUM(AA128)</f>
        <v>0</v>
      </c>
      <c r="AB129" s="6"/>
    </row>
    <row r="130" spans="1:28" ht="36.75" customHeight="1">
      <c r="A130" s="14"/>
      <c r="B130" s="292" t="s">
        <v>137</v>
      </c>
      <c r="C130" s="293"/>
      <c r="D130" s="293"/>
      <c r="E130" s="293"/>
      <c r="F130" s="293"/>
      <c r="G130" s="293"/>
      <c r="H130" s="293"/>
      <c r="I130" s="293"/>
      <c r="J130" s="293"/>
      <c r="K130" s="293"/>
      <c r="L130" s="293"/>
      <c r="M130" s="293"/>
      <c r="N130" s="293"/>
      <c r="O130" s="293"/>
      <c r="P130" s="293"/>
      <c r="Q130" s="293"/>
      <c r="R130" s="293"/>
      <c r="S130" s="293"/>
      <c r="T130" s="293"/>
      <c r="U130" s="293"/>
      <c r="V130" s="293"/>
      <c r="W130" s="294"/>
      <c r="X130" s="294"/>
      <c r="Y130" s="294"/>
      <c r="Z130" s="294"/>
      <c r="AA130" s="295"/>
      <c r="AB130" s="6"/>
    </row>
    <row r="131" spans="1:28" ht="21.75" customHeight="1">
      <c r="A131" s="14"/>
      <c r="B131" s="89" t="s">
        <v>47</v>
      </c>
      <c r="C131" s="60">
        <v>925</v>
      </c>
      <c r="D131" s="71" t="s">
        <v>84</v>
      </c>
      <c r="E131" s="47">
        <v>7960700</v>
      </c>
      <c r="F131" s="46">
        <v>31</v>
      </c>
      <c r="G131" s="46">
        <v>226</v>
      </c>
      <c r="H131" s="52"/>
      <c r="I131" s="206"/>
      <c r="J131" s="206"/>
      <c r="K131" s="206"/>
      <c r="L131" s="71" t="s">
        <v>136</v>
      </c>
      <c r="M131" s="206">
        <f>SUM(M132)</f>
        <v>25808</v>
      </c>
      <c r="N131" s="206"/>
      <c r="O131" s="206"/>
      <c r="P131" s="206">
        <f>SUM(P132)</f>
        <v>25808</v>
      </c>
      <c r="Q131" s="206"/>
      <c r="R131" s="206"/>
      <c r="S131" s="54"/>
      <c r="T131" s="54"/>
      <c r="U131" s="54"/>
      <c r="V131" s="206">
        <f>SUM(V132)</f>
        <v>25808</v>
      </c>
      <c r="W131" s="73"/>
      <c r="X131" s="73"/>
      <c r="Y131" s="73"/>
      <c r="Z131" s="73"/>
      <c r="AA131" s="101">
        <f>SUM(AA132)</f>
        <v>0</v>
      </c>
      <c r="AB131" s="6"/>
    </row>
    <row r="132" spans="1:28" ht="21.75" customHeight="1">
      <c r="A132" s="14"/>
      <c r="B132" s="89" t="s">
        <v>135</v>
      </c>
      <c r="C132" s="60"/>
      <c r="D132" s="71"/>
      <c r="E132" s="47"/>
      <c r="F132" s="46"/>
      <c r="G132" s="46">
        <v>226</v>
      </c>
      <c r="H132" s="52"/>
      <c r="I132" s="206"/>
      <c r="J132" s="206"/>
      <c r="K132" s="71" t="s">
        <v>138</v>
      </c>
      <c r="L132" s="71" t="s">
        <v>136</v>
      </c>
      <c r="M132" s="206">
        <v>25808</v>
      </c>
      <c r="N132" s="206"/>
      <c r="O132" s="206"/>
      <c r="P132" s="206">
        <v>25808</v>
      </c>
      <c r="Q132" s="206"/>
      <c r="R132" s="206"/>
      <c r="S132" s="54"/>
      <c r="T132" s="54"/>
      <c r="U132" s="54"/>
      <c r="V132" s="73">
        <v>25808</v>
      </c>
      <c r="W132" s="73"/>
      <c r="X132" s="73"/>
      <c r="Y132" s="73"/>
      <c r="Z132" s="73"/>
      <c r="AA132" s="101">
        <f>SUM(P132-V132)</f>
        <v>0</v>
      </c>
      <c r="AB132" s="6"/>
    </row>
    <row r="133" spans="1:28" ht="21.75" customHeight="1">
      <c r="A133" s="14"/>
      <c r="B133" s="100" t="s">
        <v>58</v>
      </c>
      <c r="C133" s="60">
        <v>925</v>
      </c>
      <c r="D133" s="71" t="s">
        <v>84</v>
      </c>
      <c r="E133" s="47">
        <v>7960710</v>
      </c>
      <c r="F133" s="46">
        <v>31</v>
      </c>
      <c r="G133" s="46">
        <v>226</v>
      </c>
      <c r="H133" s="52"/>
      <c r="I133" s="206"/>
      <c r="J133" s="206"/>
      <c r="K133" s="206"/>
      <c r="L133" s="71" t="s">
        <v>136</v>
      </c>
      <c r="M133" s="206">
        <f>SUM(M132)</f>
        <v>25808</v>
      </c>
      <c r="N133" s="206"/>
      <c r="O133" s="206"/>
      <c r="P133" s="206">
        <f>SUM(P132)</f>
        <v>25808</v>
      </c>
      <c r="Q133" s="206"/>
      <c r="R133" s="206"/>
      <c r="S133" s="54"/>
      <c r="T133" s="54"/>
      <c r="U133" s="54"/>
      <c r="V133" s="206">
        <f>SUM(V132)</f>
        <v>25808</v>
      </c>
      <c r="W133" s="73"/>
      <c r="X133" s="73"/>
      <c r="Y133" s="73"/>
      <c r="Z133" s="73"/>
      <c r="AA133" s="101">
        <f>SUM(AA132)</f>
        <v>0</v>
      </c>
      <c r="AB133" s="6"/>
    </row>
    <row r="134" spans="1:28" ht="21.75" customHeight="1">
      <c r="A134" s="14"/>
      <c r="B134" s="137"/>
      <c r="C134" s="45"/>
      <c r="D134" s="46"/>
      <c r="E134" s="47"/>
      <c r="F134" s="46"/>
      <c r="G134" s="46"/>
      <c r="H134" s="52"/>
      <c r="I134" s="206"/>
      <c r="J134" s="206"/>
      <c r="K134" s="73" t="s">
        <v>130</v>
      </c>
      <c r="L134" s="71" t="s">
        <v>136</v>
      </c>
      <c r="M134" s="206">
        <f>SUM(M133)</f>
        <v>25808</v>
      </c>
      <c r="N134" s="206"/>
      <c r="O134" s="206"/>
      <c r="P134" s="206">
        <f>SUM(P133)</f>
        <v>25808</v>
      </c>
      <c r="Q134" s="206"/>
      <c r="R134" s="206"/>
      <c r="S134" s="54"/>
      <c r="T134" s="54"/>
      <c r="U134" s="54"/>
      <c r="V134" s="73">
        <f>SUM(V133)</f>
        <v>25808</v>
      </c>
      <c r="W134" s="73"/>
      <c r="X134" s="73"/>
      <c r="Y134" s="73"/>
      <c r="Z134" s="73"/>
      <c r="AA134" s="101">
        <f>SUM(AA133)</f>
        <v>0</v>
      </c>
      <c r="AB134" s="6"/>
    </row>
    <row r="135" spans="1:28" ht="21.75" customHeight="1">
      <c r="A135" s="14"/>
      <c r="B135" s="193"/>
      <c r="C135" s="194"/>
      <c r="D135" s="195"/>
      <c r="E135" s="196"/>
      <c r="F135" s="195"/>
      <c r="G135" s="195"/>
      <c r="H135" s="197"/>
      <c r="I135" s="198"/>
      <c r="J135" s="198"/>
      <c r="K135" s="199"/>
      <c r="L135" s="200"/>
      <c r="M135" s="198"/>
      <c r="N135" s="198"/>
      <c r="O135" s="198"/>
      <c r="P135" s="198"/>
      <c r="Q135" s="198"/>
      <c r="R135" s="198"/>
      <c r="S135" s="201"/>
      <c r="T135" s="201"/>
      <c r="U135" s="201"/>
      <c r="V135" s="199"/>
      <c r="W135" s="199"/>
      <c r="X135" s="199"/>
      <c r="Y135" s="199"/>
      <c r="Z135" s="199"/>
      <c r="AA135" s="202"/>
      <c r="AB135" s="6"/>
    </row>
    <row r="136" spans="1:28" ht="38.25" customHeight="1">
      <c r="A136" s="14"/>
      <c r="B136" s="292" t="s">
        <v>115</v>
      </c>
      <c r="C136" s="293"/>
      <c r="D136" s="293"/>
      <c r="E136" s="293"/>
      <c r="F136" s="293"/>
      <c r="G136" s="293"/>
      <c r="H136" s="293"/>
      <c r="I136" s="293"/>
      <c r="J136" s="293"/>
      <c r="K136" s="293"/>
      <c r="L136" s="293"/>
      <c r="M136" s="293"/>
      <c r="N136" s="293"/>
      <c r="O136" s="293"/>
      <c r="P136" s="293"/>
      <c r="Q136" s="293"/>
      <c r="R136" s="293"/>
      <c r="S136" s="293"/>
      <c r="T136" s="293"/>
      <c r="U136" s="293"/>
      <c r="V136" s="293"/>
      <c r="W136" s="294"/>
      <c r="X136" s="294"/>
      <c r="Y136" s="294"/>
      <c r="Z136" s="294"/>
      <c r="AA136" s="295"/>
      <c r="AB136" s="6"/>
    </row>
    <row r="137" spans="1:28" ht="27.75" customHeight="1">
      <c r="A137" s="14"/>
      <c r="B137" s="89" t="s">
        <v>47</v>
      </c>
      <c r="C137" s="60">
        <v>925</v>
      </c>
      <c r="D137" s="71" t="s">
        <v>104</v>
      </c>
      <c r="E137" s="47">
        <v>7950900</v>
      </c>
      <c r="F137" s="46">
        <v>31</v>
      </c>
      <c r="G137" s="46">
        <v>226</v>
      </c>
      <c r="H137" s="52"/>
      <c r="I137" s="138"/>
      <c r="J137" s="138"/>
      <c r="K137" s="138"/>
      <c r="L137" s="71" t="s">
        <v>106</v>
      </c>
      <c r="M137" s="138">
        <f>SUM(M138)</f>
        <v>9816</v>
      </c>
      <c r="N137" s="138"/>
      <c r="O137" s="138"/>
      <c r="P137" s="138">
        <f>SUM(P138)</f>
        <v>9816</v>
      </c>
      <c r="Q137" s="138"/>
      <c r="R137" s="138"/>
      <c r="S137" s="54"/>
      <c r="T137" s="54"/>
      <c r="U137" s="54"/>
      <c r="V137" s="138">
        <f>SUM(V138)</f>
        <v>9816</v>
      </c>
      <c r="W137" s="73"/>
      <c r="X137" s="73"/>
      <c r="Y137" s="73"/>
      <c r="Z137" s="73"/>
      <c r="AA137" s="101">
        <f>SUM(AA138)</f>
        <v>0</v>
      </c>
      <c r="AB137" s="6"/>
    </row>
    <row r="138" spans="1:28" ht="24.75" customHeight="1">
      <c r="A138" s="14"/>
      <c r="B138" s="89" t="s">
        <v>90</v>
      </c>
      <c r="C138" s="60"/>
      <c r="D138" s="71"/>
      <c r="E138" s="47"/>
      <c r="F138" s="46"/>
      <c r="G138" s="46">
        <v>226</v>
      </c>
      <c r="H138" s="52"/>
      <c r="I138" s="138"/>
      <c r="J138" s="138"/>
      <c r="K138" s="71" t="s">
        <v>105</v>
      </c>
      <c r="L138" s="71" t="s">
        <v>106</v>
      </c>
      <c r="M138" s="138">
        <v>9816</v>
      </c>
      <c r="N138" s="138"/>
      <c r="O138" s="138"/>
      <c r="P138" s="138">
        <v>9816</v>
      </c>
      <c r="Q138" s="138"/>
      <c r="R138" s="138"/>
      <c r="S138" s="54"/>
      <c r="T138" s="54"/>
      <c r="U138" s="54"/>
      <c r="V138" s="73">
        <v>9816</v>
      </c>
      <c r="W138" s="73"/>
      <c r="X138" s="73"/>
      <c r="Y138" s="73"/>
      <c r="Z138" s="73"/>
      <c r="AA138" s="101">
        <f>SUM(P138-V138)</f>
        <v>0</v>
      </c>
      <c r="AB138" s="6"/>
    </row>
    <row r="139" spans="1:28" ht="25.5" customHeight="1">
      <c r="A139" s="14"/>
      <c r="B139" s="100" t="s">
        <v>58</v>
      </c>
      <c r="C139" s="60">
        <v>925</v>
      </c>
      <c r="D139" s="71" t="s">
        <v>104</v>
      </c>
      <c r="E139" s="47">
        <v>7950900</v>
      </c>
      <c r="F139" s="46">
        <v>31</v>
      </c>
      <c r="G139" s="46">
        <v>226</v>
      </c>
      <c r="H139" s="52"/>
      <c r="I139" s="138"/>
      <c r="J139" s="138"/>
      <c r="K139" s="138"/>
      <c r="L139" s="71" t="s">
        <v>106</v>
      </c>
      <c r="M139" s="138">
        <f>SUM(M138)</f>
        <v>9816</v>
      </c>
      <c r="N139" s="138"/>
      <c r="O139" s="138"/>
      <c r="P139" s="138">
        <f>SUM(P138)</f>
        <v>9816</v>
      </c>
      <c r="Q139" s="138"/>
      <c r="R139" s="138"/>
      <c r="S139" s="54"/>
      <c r="T139" s="54"/>
      <c r="U139" s="54"/>
      <c r="V139" s="138">
        <f>SUM(V138)</f>
        <v>9816</v>
      </c>
      <c r="W139" s="73"/>
      <c r="X139" s="73"/>
      <c r="Y139" s="73"/>
      <c r="Z139" s="73"/>
      <c r="AA139" s="101">
        <f>SUM(AA138)</f>
        <v>0</v>
      </c>
      <c r="AB139" s="6"/>
    </row>
    <row r="140" spans="1:28" ht="27.75" customHeight="1">
      <c r="A140" s="14"/>
      <c r="B140" s="137"/>
      <c r="C140" s="45"/>
      <c r="D140" s="46"/>
      <c r="E140" s="47"/>
      <c r="F140" s="46"/>
      <c r="G140" s="46"/>
      <c r="H140" s="52"/>
      <c r="I140" s="138"/>
      <c r="J140" s="138"/>
      <c r="K140" s="73" t="s">
        <v>131</v>
      </c>
      <c r="L140" s="71" t="s">
        <v>106</v>
      </c>
      <c r="M140" s="138">
        <f>SUM(M139)</f>
        <v>9816</v>
      </c>
      <c r="N140" s="138"/>
      <c r="O140" s="138"/>
      <c r="P140" s="138">
        <f>SUM(P139)</f>
        <v>9816</v>
      </c>
      <c r="Q140" s="138"/>
      <c r="R140" s="138"/>
      <c r="S140" s="54"/>
      <c r="T140" s="54"/>
      <c r="U140" s="54"/>
      <c r="V140" s="73">
        <f>SUM(V139)</f>
        <v>9816</v>
      </c>
      <c r="W140" s="73"/>
      <c r="X140" s="73"/>
      <c r="Y140" s="73"/>
      <c r="Z140" s="73"/>
      <c r="AA140" s="101">
        <f>SUM(AA139)</f>
        <v>0</v>
      </c>
      <c r="AB140" s="6"/>
    </row>
    <row r="141" spans="1:28" ht="38.25" customHeight="1">
      <c r="A141" s="14"/>
      <c r="B141" s="292" t="s">
        <v>116</v>
      </c>
      <c r="C141" s="293"/>
      <c r="D141" s="293"/>
      <c r="E141" s="293"/>
      <c r="F141" s="293"/>
      <c r="G141" s="293"/>
      <c r="H141" s="293"/>
      <c r="I141" s="293"/>
      <c r="J141" s="293"/>
      <c r="K141" s="293"/>
      <c r="L141" s="293"/>
      <c r="M141" s="293"/>
      <c r="N141" s="293"/>
      <c r="O141" s="293"/>
      <c r="P141" s="293"/>
      <c r="Q141" s="293"/>
      <c r="R141" s="293"/>
      <c r="S141" s="293"/>
      <c r="T141" s="293"/>
      <c r="U141" s="293"/>
      <c r="V141" s="293"/>
      <c r="W141" s="294"/>
      <c r="X141" s="294"/>
      <c r="Y141" s="294"/>
      <c r="Z141" s="294"/>
      <c r="AA141" s="295"/>
      <c r="AB141" s="6"/>
    </row>
    <row r="142" spans="1:28" ht="30" customHeight="1">
      <c r="A142" s="14"/>
      <c r="B142" s="89" t="s">
        <v>47</v>
      </c>
      <c r="C142" s="60">
        <v>925</v>
      </c>
      <c r="D142" s="71" t="s">
        <v>104</v>
      </c>
      <c r="E142" s="47">
        <v>7950900</v>
      </c>
      <c r="F142" s="46">
        <v>31</v>
      </c>
      <c r="G142" s="46">
        <v>226</v>
      </c>
      <c r="H142" s="52"/>
      <c r="I142" s="138"/>
      <c r="J142" s="138"/>
      <c r="K142" s="138"/>
      <c r="L142" s="71" t="s">
        <v>107</v>
      </c>
      <c r="M142" s="138">
        <f>SUM(M143)</f>
        <v>10926.9</v>
      </c>
      <c r="N142" s="138"/>
      <c r="O142" s="138"/>
      <c r="P142" s="138">
        <f>SUM(P143)</f>
        <v>10926.9</v>
      </c>
      <c r="Q142" s="138"/>
      <c r="R142" s="138"/>
      <c r="S142" s="54"/>
      <c r="T142" s="54"/>
      <c r="U142" s="54"/>
      <c r="V142" s="138">
        <f>SUM(V143)</f>
        <v>10926.9</v>
      </c>
      <c r="W142" s="73"/>
      <c r="X142" s="73"/>
      <c r="Y142" s="73"/>
      <c r="Z142" s="73"/>
      <c r="AA142" s="101">
        <f>SUM(AA143)</f>
        <v>0</v>
      </c>
      <c r="AB142" s="6"/>
    </row>
    <row r="143" spans="1:28" ht="26.25" customHeight="1">
      <c r="A143" s="14"/>
      <c r="B143" s="89" t="s">
        <v>90</v>
      </c>
      <c r="C143" s="60"/>
      <c r="D143" s="71"/>
      <c r="E143" s="47"/>
      <c r="F143" s="46"/>
      <c r="G143" s="46">
        <v>226</v>
      </c>
      <c r="H143" s="52"/>
      <c r="I143" s="138"/>
      <c r="J143" s="138"/>
      <c r="K143" s="71" t="s">
        <v>105</v>
      </c>
      <c r="L143" s="71" t="s">
        <v>107</v>
      </c>
      <c r="M143" s="138">
        <v>10926.9</v>
      </c>
      <c r="N143" s="138"/>
      <c r="O143" s="138"/>
      <c r="P143" s="138">
        <v>10926.9</v>
      </c>
      <c r="Q143" s="138"/>
      <c r="R143" s="138"/>
      <c r="S143" s="54"/>
      <c r="T143" s="54"/>
      <c r="U143" s="54"/>
      <c r="V143" s="73">
        <v>10926.9</v>
      </c>
      <c r="W143" s="73"/>
      <c r="X143" s="73"/>
      <c r="Y143" s="73"/>
      <c r="Z143" s="73"/>
      <c r="AA143" s="101">
        <f>SUM(P143-V143)</f>
        <v>0</v>
      </c>
      <c r="AB143" s="6"/>
    </row>
    <row r="144" spans="1:28" ht="28.5" customHeight="1">
      <c r="A144" s="14"/>
      <c r="B144" s="100" t="s">
        <v>58</v>
      </c>
      <c r="C144" s="60">
        <v>925</v>
      </c>
      <c r="D144" s="71" t="s">
        <v>104</v>
      </c>
      <c r="E144" s="47">
        <v>7950900</v>
      </c>
      <c r="F144" s="46">
        <v>31</v>
      </c>
      <c r="G144" s="46">
        <v>226</v>
      </c>
      <c r="H144" s="52"/>
      <c r="I144" s="138"/>
      <c r="J144" s="138"/>
      <c r="K144" s="138"/>
      <c r="L144" s="71" t="s">
        <v>107</v>
      </c>
      <c r="M144" s="138">
        <f>SUM(M143)</f>
        <v>10926.9</v>
      </c>
      <c r="N144" s="138"/>
      <c r="O144" s="138"/>
      <c r="P144" s="138">
        <f>SUM(P143)</f>
        <v>10926.9</v>
      </c>
      <c r="Q144" s="138"/>
      <c r="R144" s="138"/>
      <c r="S144" s="54"/>
      <c r="T144" s="54"/>
      <c r="U144" s="54"/>
      <c r="V144" s="138">
        <f>SUM(V143)</f>
        <v>10926.9</v>
      </c>
      <c r="W144" s="73"/>
      <c r="X144" s="73"/>
      <c r="Y144" s="73"/>
      <c r="Z144" s="73"/>
      <c r="AA144" s="101">
        <f>SUM(AA143)</f>
        <v>0</v>
      </c>
      <c r="AB144" s="6"/>
    </row>
    <row r="145" spans="1:28" ht="26.25" customHeight="1">
      <c r="A145" s="14"/>
      <c r="B145" s="137"/>
      <c r="C145" s="45"/>
      <c r="D145" s="46"/>
      <c r="E145" s="47"/>
      <c r="F145" s="46"/>
      <c r="G145" s="46"/>
      <c r="H145" s="52"/>
      <c r="I145" s="138"/>
      <c r="J145" s="138"/>
      <c r="K145" s="73" t="s">
        <v>130</v>
      </c>
      <c r="L145" s="71" t="s">
        <v>107</v>
      </c>
      <c r="M145" s="138">
        <f>SUM(M144)</f>
        <v>10926.9</v>
      </c>
      <c r="N145" s="138"/>
      <c r="O145" s="138"/>
      <c r="P145" s="138">
        <f>SUM(P144)</f>
        <v>10926.9</v>
      </c>
      <c r="Q145" s="138"/>
      <c r="R145" s="138"/>
      <c r="S145" s="54"/>
      <c r="T145" s="54"/>
      <c r="U145" s="54"/>
      <c r="V145" s="73">
        <f>SUM(V144)</f>
        <v>10926.9</v>
      </c>
      <c r="W145" s="73"/>
      <c r="X145" s="73"/>
      <c r="Y145" s="73"/>
      <c r="Z145" s="73"/>
      <c r="AA145" s="101">
        <f>SUM(AA144)</f>
        <v>0</v>
      </c>
      <c r="AB145" s="6"/>
    </row>
    <row r="146" spans="1:28" ht="26.25" customHeight="1">
      <c r="A146" s="14"/>
      <c r="B146" s="292" t="s">
        <v>149</v>
      </c>
      <c r="C146" s="293"/>
      <c r="D146" s="293"/>
      <c r="E146" s="293"/>
      <c r="F146" s="293"/>
      <c r="G146" s="293"/>
      <c r="H146" s="293"/>
      <c r="I146" s="293"/>
      <c r="J146" s="293"/>
      <c r="K146" s="293"/>
      <c r="L146" s="293"/>
      <c r="M146" s="293"/>
      <c r="N146" s="293"/>
      <c r="O146" s="293"/>
      <c r="P146" s="293"/>
      <c r="Q146" s="293"/>
      <c r="R146" s="293"/>
      <c r="S146" s="293"/>
      <c r="T146" s="293"/>
      <c r="U146" s="293"/>
      <c r="V146" s="293"/>
      <c r="W146" s="294"/>
      <c r="X146" s="294"/>
      <c r="Y146" s="294"/>
      <c r="Z146" s="294"/>
      <c r="AA146" s="295"/>
      <c r="AB146" s="6"/>
    </row>
    <row r="147" spans="1:28" ht="26.25" customHeight="1">
      <c r="A147" s="14"/>
      <c r="B147" s="89" t="s">
        <v>47</v>
      </c>
      <c r="C147" s="60">
        <v>925</v>
      </c>
      <c r="D147" s="71" t="s">
        <v>84</v>
      </c>
      <c r="E147" s="47">
        <v>5203205</v>
      </c>
      <c r="F147" s="46">
        <v>31</v>
      </c>
      <c r="G147" s="46">
        <v>225</v>
      </c>
      <c r="H147" s="52"/>
      <c r="I147" s="208"/>
      <c r="J147" s="208"/>
      <c r="K147" s="208"/>
      <c r="L147" s="71" t="s">
        <v>150</v>
      </c>
      <c r="M147" s="208">
        <f>SUM(M148+M149)</f>
        <v>686278.4</v>
      </c>
      <c r="N147" s="208"/>
      <c r="O147" s="208"/>
      <c r="P147" s="211">
        <f aca="true" t="shared" si="5" ref="P147:V147">SUM(P148+P149)</f>
        <v>686278.4</v>
      </c>
      <c r="Q147" s="211">
        <f t="shared" si="5"/>
        <v>686278.4</v>
      </c>
      <c r="R147" s="211">
        <f t="shared" si="5"/>
        <v>686278.4</v>
      </c>
      <c r="S147" s="211">
        <f t="shared" si="5"/>
        <v>686278.4</v>
      </c>
      <c r="T147" s="211">
        <f t="shared" si="5"/>
        <v>686278.4</v>
      </c>
      <c r="U147" s="211">
        <f t="shared" si="5"/>
        <v>686278.4</v>
      </c>
      <c r="V147" s="211">
        <f t="shared" si="5"/>
        <v>686278.4</v>
      </c>
      <c r="W147" s="73"/>
      <c r="X147" s="73"/>
      <c r="Y147" s="73"/>
      <c r="Z147" s="73"/>
      <c r="AA147" s="101">
        <f>SUM(AA148)</f>
        <v>0</v>
      </c>
      <c r="AB147" s="6"/>
    </row>
    <row r="148" spans="1:28" ht="26.25" customHeight="1">
      <c r="A148" s="14"/>
      <c r="B148" s="89" t="s">
        <v>157</v>
      </c>
      <c r="C148" s="60"/>
      <c r="D148" s="71"/>
      <c r="E148" s="47"/>
      <c r="F148" s="46"/>
      <c r="G148" s="46">
        <v>225</v>
      </c>
      <c r="H148" s="52"/>
      <c r="I148" s="208"/>
      <c r="J148" s="208"/>
      <c r="K148" s="71" t="s">
        <v>158</v>
      </c>
      <c r="L148" s="71" t="s">
        <v>150</v>
      </c>
      <c r="M148" s="208">
        <v>486278.4</v>
      </c>
      <c r="N148" s="208"/>
      <c r="O148" s="208"/>
      <c r="P148" s="211">
        <v>486278.4</v>
      </c>
      <c r="Q148" s="211">
        <v>486278.4</v>
      </c>
      <c r="R148" s="211">
        <v>486278.4</v>
      </c>
      <c r="S148" s="211">
        <v>486278.4</v>
      </c>
      <c r="T148" s="211">
        <v>486278.4</v>
      </c>
      <c r="U148" s="211">
        <v>486278.4</v>
      </c>
      <c r="V148" s="211">
        <v>486278.4</v>
      </c>
      <c r="W148" s="73"/>
      <c r="X148" s="73"/>
      <c r="Y148" s="73"/>
      <c r="Z148" s="73"/>
      <c r="AA148" s="101">
        <f>SUM(P148-V148)</f>
        <v>0</v>
      </c>
      <c r="AB148" s="6"/>
    </row>
    <row r="149" spans="1:28" ht="26.25" customHeight="1">
      <c r="A149" s="14"/>
      <c r="B149" s="89"/>
      <c r="C149" s="60"/>
      <c r="D149" s="71"/>
      <c r="E149" s="47"/>
      <c r="F149" s="46"/>
      <c r="G149" s="46">
        <v>310</v>
      </c>
      <c r="H149" s="52"/>
      <c r="I149" s="211"/>
      <c r="J149" s="211"/>
      <c r="K149" s="71" t="s">
        <v>158</v>
      </c>
      <c r="L149" s="71" t="s">
        <v>150</v>
      </c>
      <c r="M149" s="211">
        <v>200000</v>
      </c>
      <c r="N149" s="211"/>
      <c r="O149" s="211"/>
      <c r="P149" s="211">
        <v>200000</v>
      </c>
      <c r="Q149" s="211">
        <v>200000</v>
      </c>
      <c r="R149" s="211">
        <v>200000</v>
      </c>
      <c r="S149" s="211">
        <v>200000</v>
      </c>
      <c r="T149" s="211">
        <v>200000</v>
      </c>
      <c r="U149" s="211">
        <v>200000</v>
      </c>
      <c r="V149" s="211">
        <v>200000</v>
      </c>
      <c r="W149" s="73"/>
      <c r="X149" s="73"/>
      <c r="Y149" s="73"/>
      <c r="Z149" s="73"/>
      <c r="AA149" s="101"/>
      <c r="AB149" s="6"/>
    </row>
    <row r="150" spans="1:28" ht="26.25" customHeight="1">
      <c r="A150" s="14"/>
      <c r="B150" s="100" t="s">
        <v>58</v>
      </c>
      <c r="C150" s="60">
        <v>925</v>
      </c>
      <c r="D150" s="71" t="s">
        <v>84</v>
      </c>
      <c r="E150" s="47">
        <v>5203205</v>
      </c>
      <c r="F150" s="46">
        <v>31</v>
      </c>
      <c r="G150" s="46">
        <v>225</v>
      </c>
      <c r="H150" s="52"/>
      <c r="I150" s="208"/>
      <c r="J150" s="208"/>
      <c r="K150" s="208"/>
      <c r="L150" s="71" t="s">
        <v>150</v>
      </c>
      <c r="M150" s="208">
        <f>SUM(M147)</f>
        <v>686278.4</v>
      </c>
      <c r="N150" s="208"/>
      <c r="O150" s="208"/>
      <c r="P150" s="211">
        <f aca="true" t="shared" si="6" ref="P150:V150">SUM(P147)</f>
        <v>686278.4</v>
      </c>
      <c r="Q150" s="211">
        <f t="shared" si="6"/>
        <v>686278.4</v>
      </c>
      <c r="R150" s="211">
        <f t="shared" si="6"/>
        <v>686278.4</v>
      </c>
      <c r="S150" s="211">
        <f t="shared" si="6"/>
        <v>686278.4</v>
      </c>
      <c r="T150" s="211">
        <f t="shared" si="6"/>
        <v>686278.4</v>
      </c>
      <c r="U150" s="211">
        <f t="shared" si="6"/>
        <v>686278.4</v>
      </c>
      <c r="V150" s="211">
        <f t="shared" si="6"/>
        <v>686278.4</v>
      </c>
      <c r="W150" s="73"/>
      <c r="X150" s="73"/>
      <c r="Y150" s="73"/>
      <c r="Z150" s="73"/>
      <c r="AA150" s="101">
        <f>SUM(AA148)</f>
        <v>0</v>
      </c>
      <c r="AB150" s="6"/>
    </row>
    <row r="151" spans="1:28" ht="26.25" customHeight="1">
      <c r="A151" s="14"/>
      <c r="B151" s="137"/>
      <c r="C151" s="45"/>
      <c r="D151" s="46"/>
      <c r="E151" s="47"/>
      <c r="F151" s="46"/>
      <c r="G151" s="46"/>
      <c r="H151" s="52"/>
      <c r="I151" s="208"/>
      <c r="J151" s="208"/>
      <c r="K151" s="73" t="s">
        <v>130</v>
      </c>
      <c r="L151" s="71" t="s">
        <v>150</v>
      </c>
      <c r="M151" s="208">
        <f>SUM(M150)</f>
        <v>686278.4</v>
      </c>
      <c r="N151" s="208"/>
      <c r="O151" s="208"/>
      <c r="P151" s="208">
        <f>SUM(P150)</f>
        <v>686278.4</v>
      </c>
      <c r="Q151" s="208"/>
      <c r="R151" s="208"/>
      <c r="S151" s="54"/>
      <c r="T151" s="54"/>
      <c r="U151" s="54"/>
      <c r="V151" s="73">
        <f>SUM(V150)</f>
        <v>686278.4</v>
      </c>
      <c r="W151" s="73"/>
      <c r="X151" s="73"/>
      <c r="Y151" s="73"/>
      <c r="Z151" s="73"/>
      <c r="AA151" s="101">
        <f>SUM(AA150)</f>
        <v>0</v>
      </c>
      <c r="AB151" s="6"/>
    </row>
    <row r="152" spans="1:28" ht="26.25" customHeight="1">
      <c r="A152" s="14"/>
      <c r="B152" s="193"/>
      <c r="C152" s="194"/>
      <c r="D152" s="195"/>
      <c r="E152" s="196"/>
      <c r="F152" s="195"/>
      <c r="G152" s="195"/>
      <c r="H152" s="197"/>
      <c r="I152" s="198"/>
      <c r="J152" s="198"/>
      <c r="K152" s="199"/>
      <c r="L152" s="200"/>
      <c r="M152" s="198"/>
      <c r="N152" s="198"/>
      <c r="O152" s="198"/>
      <c r="P152" s="198"/>
      <c r="Q152" s="198"/>
      <c r="R152" s="198"/>
      <c r="S152" s="201"/>
      <c r="T152" s="201"/>
      <c r="U152" s="201"/>
      <c r="V152" s="199"/>
      <c r="W152" s="199"/>
      <c r="X152" s="199"/>
      <c r="Y152" s="199"/>
      <c r="Z152" s="199"/>
      <c r="AA152" s="202"/>
      <c r="AB152" s="6"/>
    </row>
    <row r="153" spans="1:28" ht="26.25" customHeight="1">
      <c r="A153" s="14"/>
      <c r="B153" s="292" t="s">
        <v>114</v>
      </c>
      <c r="C153" s="293"/>
      <c r="D153" s="293"/>
      <c r="E153" s="293"/>
      <c r="F153" s="293"/>
      <c r="G153" s="293"/>
      <c r="H153" s="293"/>
      <c r="I153" s="293"/>
      <c r="J153" s="293"/>
      <c r="K153" s="293"/>
      <c r="L153" s="293"/>
      <c r="M153" s="293"/>
      <c r="N153" s="293"/>
      <c r="O153" s="293"/>
      <c r="P153" s="293"/>
      <c r="Q153" s="293"/>
      <c r="R153" s="293"/>
      <c r="S153" s="293"/>
      <c r="T153" s="293"/>
      <c r="U153" s="293"/>
      <c r="V153" s="293"/>
      <c r="W153" s="294"/>
      <c r="X153" s="294"/>
      <c r="Y153" s="294"/>
      <c r="Z153" s="294"/>
      <c r="AA153" s="295"/>
      <c r="AB153" s="6"/>
    </row>
    <row r="154" spans="1:28" ht="26.25" customHeight="1">
      <c r="A154" s="14"/>
      <c r="B154" s="89" t="s">
        <v>47</v>
      </c>
      <c r="C154" s="60">
        <v>925</v>
      </c>
      <c r="D154" s="71" t="s">
        <v>104</v>
      </c>
      <c r="E154" s="47">
        <v>5221700</v>
      </c>
      <c r="F154" s="46">
        <v>31</v>
      </c>
      <c r="G154" s="46">
        <v>226</v>
      </c>
      <c r="H154" s="52"/>
      <c r="I154" s="184"/>
      <c r="J154" s="184"/>
      <c r="K154" s="184"/>
      <c r="L154" s="71" t="s">
        <v>111</v>
      </c>
      <c r="M154" s="184">
        <f>SUM(M155)</f>
        <v>98208</v>
      </c>
      <c r="N154" s="184"/>
      <c r="O154" s="184"/>
      <c r="P154" s="184">
        <f>SUM(P155)</f>
        <v>98208</v>
      </c>
      <c r="Q154" s="184"/>
      <c r="R154" s="184"/>
      <c r="S154" s="54"/>
      <c r="T154" s="54"/>
      <c r="U154" s="54"/>
      <c r="V154" s="184">
        <f>SUM(V155)</f>
        <v>98208</v>
      </c>
      <c r="W154" s="73"/>
      <c r="X154" s="73"/>
      <c r="Y154" s="73"/>
      <c r="Z154" s="73"/>
      <c r="AA154" s="101">
        <f>SUM(AA155)</f>
        <v>0</v>
      </c>
      <c r="AB154" s="6"/>
    </row>
    <row r="155" spans="1:28" ht="26.25" customHeight="1">
      <c r="A155" s="14"/>
      <c r="B155" s="89" t="s">
        <v>90</v>
      </c>
      <c r="C155" s="60"/>
      <c r="D155" s="71"/>
      <c r="E155" s="47"/>
      <c r="F155" s="46"/>
      <c r="G155" s="46">
        <v>226</v>
      </c>
      <c r="H155" s="52"/>
      <c r="I155" s="184"/>
      <c r="J155" s="184"/>
      <c r="K155" s="71" t="s">
        <v>112</v>
      </c>
      <c r="L155" s="71" t="s">
        <v>111</v>
      </c>
      <c r="M155" s="184">
        <v>98208</v>
      </c>
      <c r="N155" s="184"/>
      <c r="O155" s="184"/>
      <c r="P155" s="184">
        <v>98208</v>
      </c>
      <c r="Q155" s="184"/>
      <c r="R155" s="184"/>
      <c r="S155" s="54"/>
      <c r="T155" s="54"/>
      <c r="U155" s="54"/>
      <c r="V155" s="73">
        <v>98208</v>
      </c>
      <c r="W155" s="73"/>
      <c r="X155" s="73"/>
      <c r="Y155" s="73"/>
      <c r="Z155" s="73"/>
      <c r="AA155" s="101">
        <f>SUM(P155-V155)</f>
        <v>0</v>
      </c>
      <c r="AB155" s="6"/>
    </row>
    <row r="156" spans="1:28" ht="26.25" customHeight="1">
      <c r="A156" s="14"/>
      <c r="B156" s="100" t="s">
        <v>58</v>
      </c>
      <c r="C156" s="60">
        <v>925</v>
      </c>
      <c r="D156" s="71" t="s">
        <v>104</v>
      </c>
      <c r="E156" s="47">
        <v>5221700</v>
      </c>
      <c r="F156" s="46">
        <v>31</v>
      </c>
      <c r="G156" s="46">
        <v>226</v>
      </c>
      <c r="H156" s="52"/>
      <c r="I156" s="184"/>
      <c r="J156" s="184"/>
      <c r="K156" s="184"/>
      <c r="L156" s="71" t="s">
        <v>111</v>
      </c>
      <c r="M156" s="184">
        <f>SUM(M155)</f>
        <v>98208</v>
      </c>
      <c r="N156" s="184"/>
      <c r="O156" s="184"/>
      <c r="P156" s="184">
        <f>SUM(P155)</f>
        <v>98208</v>
      </c>
      <c r="Q156" s="184"/>
      <c r="R156" s="184"/>
      <c r="S156" s="54"/>
      <c r="T156" s="54"/>
      <c r="U156" s="54"/>
      <c r="V156" s="184">
        <f>SUM(V155)</f>
        <v>98208</v>
      </c>
      <c r="W156" s="73"/>
      <c r="X156" s="73"/>
      <c r="Y156" s="73"/>
      <c r="Z156" s="73"/>
      <c r="AA156" s="101">
        <f>SUM(AA155)</f>
        <v>0</v>
      </c>
      <c r="AB156" s="6"/>
    </row>
    <row r="157" spans="1:28" ht="26.25" customHeight="1">
      <c r="A157" s="14"/>
      <c r="B157" s="137"/>
      <c r="C157" s="45"/>
      <c r="D157" s="46"/>
      <c r="E157" s="47"/>
      <c r="F157" s="46"/>
      <c r="G157" s="46"/>
      <c r="H157" s="52"/>
      <c r="I157" s="184"/>
      <c r="J157" s="184"/>
      <c r="K157" s="73" t="s">
        <v>131</v>
      </c>
      <c r="L157" s="71" t="s">
        <v>111</v>
      </c>
      <c r="M157" s="184">
        <f>SUM(M156)</f>
        <v>98208</v>
      </c>
      <c r="N157" s="184"/>
      <c r="O157" s="184"/>
      <c r="P157" s="184">
        <f>SUM(P156)</f>
        <v>98208</v>
      </c>
      <c r="Q157" s="184"/>
      <c r="R157" s="184"/>
      <c r="S157" s="54"/>
      <c r="T157" s="54"/>
      <c r="U157" s="54"/>
      <c r="V157" s="73">
        <f>SUM(V156)</f>
        <v>98208</v>
      </c>
      <c r="W157" s="73"/>
      <c r="X157" s="73"/>
      <c r="Y157" s="73"/>
      <c r="Z157" s="73"/>
      <c r="AA157" s="101">
        <f>SUM(AA156)</f>
        <v>0</v>
      </c>
      <c r="AB157" s="6"/>
    </row>
    <row r="158" spans="1:28" ht="26.25" customHeight="1">
      <c r="A158" s="14"/>
      <c r="B158" s="292" t="s">
        <v>151</v>
      </c>
      <c r="C158" s="293"/>
      <c r="D158" s="293"/>
      <c r="E158" s="293"/>
      <c r="F158" s="293"/>
      <c r="G158" s="293"/>
      <c r="H158" s="293"/>
      <c r="I158" s="293"/>
      <c r="J158" s="293"/>
      <c r="K158" s="293"/>
      <c r="L158" s="293"/>
      <c r="M158" s="293"/>
      <c r="N158" s="293"/>
      <c r="O158" s="293"/>
      <c r="P158" s="293"/>
      <c r="Q158" s="293"/>
      <c r="R158" s="293"/>
      <c r="S158" s="293"/>
      <c r="T158" s="293"/>
      <c r="U158" s="293"/>
      <c r="V158" s="293"/>
      <c r="W158" s="294"/>
      <c r="X158" s="294"/>
      <c r="Y158" s="294"/>
      <c r="Z158" s="294"/>
      <c r="AA158" s="295"/>
      <c r="AB158" s="6"/>
    </row>
    <row r="159" spans="1:28" ht="26.25" customHeight="1">
      <c r="A159" s="14"/>
      <c r="B159" s="89" t="s">
        <v>47</v>
      </c>
      <c r="C159" s="60">
        <v>925</v>
      </c>
      <c r="D159" s="71" t="s">
        <v>57</v>
      </c>
      <c r="E159" s="47">
        <v>4362100</v>
      </c>
      <c r="F159" s="46">
        <v>31</v>
      </c>
      <c r="G159" s="46">
        <v>310</v>
      </c>
      <c r="H159" s="52"/>
      <c r="I159" s="210"/>
      <c r="J159" s="210"/>
      <c r="K159" s="210"/>
      <c r="L159" s="71" t="s">
        <v>153</v>
      </c>
      <c r="M159" s="210">
        <f>SUM(M160)</f>
        <v>371986.55</v>
      </c>
      <c r="N159" s="210"/>
      <c r="O159" s="210"/>
      <c r="P159" s="210">
        <f>SUM(P160)</f>
        <v>371986.55</v>
      </c>
      <c r="Q159" s="210"/>
      <c r="R159" s="210"/>
      <c r="S159" s="54"/>
      <c r="T159" s="54"/>
      <c r="U159" s="54"/>
      <c r="V159" s="210">
        <f>SUM(V160)</f>
        <v>371986.55</v>
      </c>
      <c r="W159" s="73"/>
      <c r="X159" s="73"/>
      <c r="Y159" s="73"/>
      <c r="Z159" s="73"/>
      <c r="AA159" s="101">
        <f>SUM(AA160)</f>
        <v>0</v>
      </c>
      <c r="AB159" s="6"/>
    </row>
    <row r="160" spans="1:28" ht="26.25" customHeight="1">
      <c r="A160" s="14"/>
      <c r="B160" s="89" t="s">
        <v>90</v>
      </c>
      <c r="C160" s="60"/>
      <c r="D160" s="71"/>
      <c r="E160" s="47"/>
      <c r="F160" s="46"/>
      <c r="G160" s="46">
        <v>310</v>
      </c>
      <c r="H160" s="52"/>
      <c r="I160" s="210"/>
      <c r="J160" s="210"/>
      <c r="K160" s="71" t="s">
        <v>152</v>
      </c>
      <c r="L160" s="71" t="s">
        <v>153</v>
      </c>
      <c r="M160" s="210">
        <v>371986.55</v>
      </c>
      <c r="N160" s="210"/>
      <c r="O160" s="210"/>
      <c r="P160" s="210">
        <v>371986.55</v>
      </c>
      <c r="Q160" s="210"/>
      <c r="R160" s="210"/>
      <c r="S160" s="54"/>
      <c r="T160" s="54"/>
      <c r="U160" s="54"/>
      <c r="V160" s="73">
        <v>371986.55</v>
      </c>
      <c r="W160" s="73"/>
      <c r="X160" s="73"/>
      <c r="Y160" s="73"/>
      <c r="Z160" s="73"/>
      <c r="AA160" s="101">
        <f>SUM(P160-V160)</f>
        <v>0</v>
      </c>
      <c r="AB160" s="6"/>
    </row>
    <row r="161" spans="1:28" ht="26.25" customHeight="1">
      <c r="A161" s="14"/>
      <c r="B161" s="100" t="s">
        <v>58</v>
      </c>
      <c r="C161" s="60">
        <v>925</v>
      </c>
      <c r="D161" s="71" t="s">
        <v>57</v>
      </c>
      <c r="E161" s="47">
        <v>4362100</v>
      </c>
      <c r="F161" s="46">
        <v>31</v>
      </c>
      <c r="G161" s="46">
        <v>310</v>
      </c>
      <c r="H161" s="52"/>
      <c r="I161" s="210"/>
      <c r="J161" s="210"/>
      <c r="K161" s="210"/>
      <c r="L161" s="71" t="s">
        <v>153</v>
      </c>
      <c r="M161" s="210">
        <f>SUM(M160)</f>
        <v>371986.55</v>
      </c>
      <c r="N161" s="210"/>
      <c r="O161" s="210"/>
      <c r="P161" s="210">
        <f>SUM(P160)</f>
        <v>371986.55</v>
      </c>
      <c r="Q161" s="210"/>
      <c r="R161" s="210"/>
      <c r="S161" s="54"/>
      <c r="T161" s="54"/>
      <c r="U161" s="54"/>
      <c r="V161" s="210">
        <f>SUM(V160)</f>
        <v>371986.55</v>
      </c>
      <c r="W161" s="73"/>
      <c r="X161" s="73"/>
      <c r="Y161" s="73"/>
      <c r="Z161" s="73"/>
      <c r="AA161" s="101">
        <f>SUM(AA160)</f>
        <v>0</v>
      </c>
      <c r="AB161" s="6"/>
    </row>
    <row r="162" spans="1:28" ht="26.25" customHeight="1">
      <c r="A162" s="14"/>
      <c r="B162" s="137"/>
      <c r="C162" s="45"/>
      <c r="D162" s="46"/>
      <c r="E162" s="47"/>
      <c r="F162" s="46"/>
      <c r="G162" s="46"/>
      <c r="H162" s="52"/>
      <c r="I162" s="210"/>
      <c r="J162" s="210"/>
      <c r="K162" s="73" t="s">
        <v>131</v>
      </c>
      <c r="L162" s="71" t="s">
        <v>153</v>
      </c>
      <c r="M162" s="210">
        <f>SUM(M161)</f>
        <v>371986.55</v>
      </c>
      <c r="N162" s="210"/>
      <c r="O162" s="210"/>
      <c r="P162" s="210">
        <f>SUM(P161)</f>
        <v>371986.55</v>
      </c>
      <c r="Q162" s="210"/>
      <c r="R162" s="210"/>
      <c r="S162" s="54"/>
      <c r="T162" s="54"/>
      <c r="U162" s="54"/>
      <c r="V162" s="73">
        <f>SUM(V161)</f>
        <v>371986.55</v>
      </c>
      <c r="W162" s="73"/>
      <c r="X162" s="73"/>
      <c r="Y162" s="73"/>
      <c r="Z162" s="73"/>
      <c r="AA162" s="101">
        <f>SUM(AA161)</f>
        <v>0</v>
      </c>
      <c r="AB162" s="6"/>
    </row>
    <row r="163" spans="1:28" ht="56.25" customHeight="1">
      <c r="A163" s="14"/>
      <c r="B163" s="289" t="s">
        <v>113</v>
      </c>
      <c r="C163" s="290"/>
      <c r="D163" s="290"/>
      <c r="E163" s="290"/>
      <c r="F163" s="290"/>
      <c r="G163" s="290"/>
      <c r="H163" s="290"/>
      <c r="I163" s="290"/>
      <c r="J163" s="290"/>
      <c r="K163" s="290"/>
      <c r="L163" s="291"/>
      <c r="M163" s="50">
        <f>SUM(M83+M89+M94+M99+M104+M109+M114+M119+M124+M129+M134+M140+M145+M151+M157+M162)</f>
        <v>4087864.1699999995</v>
      </c>
      <c r="N163" s="50"/>
      <c r="O163" s="50"/>
      <c r="P163" s="50">
        <f aca="true" t="shared" si="7" ref="P163:AA163">SUM(P83+P89+P94+P99+P104+P109+P114+P119+P124+P129+P134+P140+P145+P151+P157+P162)</f>
        <v>4056470.6699999995</v>
      </c>
      <c r="Q163" s="50">
        <f t="shared" si="7"/>
        <v>0</v>
      </c>
      <c r="R163" s="50">
        <f t="shared" si="7"/>
        <v>0</v>
      </c>
      <c r="S163" s="50">
        <f t="shared" si="7"/>
        <v>0</v>
      </c>
      <c r="T163" s="50">
        <f t="shared" si="7"/>
        <v>0</v>
      </c>
      <c r="U163" s="50">
        <f t="shared" si="7"/>
        <v>0</v>
      </c>
      <c r="V163" s="50">
        <f t="shared" si="7"/>
        <v>4056470.6699999995</v>
      </c>
      <c r="W163" s="50">
        <f t="shared" si="7"/>
        <v>0</v>
      </c>
      <c r="X163" s="50">
        <f t="shared" si="7"/>
        <v>0</v>
      </c>
      <c r="Y163" s="50">
        <f t="shared" si="7"/>
        <v>0</v>
      </c>
      <c r="Z163" s="50">
        <f t="shared" si="7"/>
        <v>0</v>
      </c>
      <c r="AA163" s="50">
        <f t="shared" si="7"/>
        <v>0</v>
      </c>
      <c r="AB163" s="6"/>
    </row>
    <row r="164" spans="1:28" ht="56.25" customHeight="1">
      <c r="A164" s="14"/>
      <c r="B164" s="289" t="s">
        <v>154</v>
      </c>
      <c r="C164" s="290"/>
      <c r="D164" s="290"/>
      <c r="E164" s="290"/>
      <c r="F164" s="290"/>
      <c r="G164" s="290"/>
      <c r="H164" s="290"/>
      <c r="I164" s="290"/>
      <c r="J164" s="290"/>
      <c r="K164" s="290"/>
      <c r="L164" s="291"/>
      <c r="M164" s="50">
        <f>SUM(M75+M163)</f>
        <v>19123209.26</v>
      </c>
      <c r="N164" s="50"/>
      <c r="O164" s="50"/>
      <c r="P164" s="50">
        <f aca="true" t="shared" si="8" ref="P164:AA164">SUM(P75+P163)</f>
        <v>19091815.76</v>
      </c>
      <c r="Q164" s="50">
        <f t="shared" si="8"/>
        <v>0</v>
      </c>
      <c r="R164" s="50">
        <f t="shared" si="8"/>
        <v>0</v>
      </c>
      <c r="S164" s="50">
        <f t="shared" si="8"/>
        <v>0</v>
      </c>
      <c r="T164" s="50">
        <f t="shared" si="8"/>
        <v>0</v>
      </c>
      <c r="U164" s="50">
        <f t="shared" si="8"/>
        <v>0</v>
      </c>
      <c r="V164" s="50">
        <f t="shared" si="8"/>
        <v>19091815.76</v>
      </c>
      <c r="W164" s="50">
        <f t="shared" si="8"/>
        <v>0</v>
      </c>
      <c r="X164" s="50">
        <f t="shared" si="8"/>
        <v>0</v>
      </c>
      <c r="Y164" s="50">
        <f t="shared" si="8"/>
        <v>0</v>
      </c>
      <c r="Z164" s="50">
        <f t="shared" si="8"/>
        <v>0</v>
      </c>
      <c r="AA164" s="50">
        <f t="shared" si="8"/>
        <v>0</v>
      </c>
      <c r="AB164" s="6"/>
    </row>
    <row r="165" spans="1:28" ht="31.5" customHeight="1">
      <c r="A165" s="15"/>
      <c r="B165" s="64" t="s">
        <v>17</v>
      </c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16"/>
      <c r="X165" s="16"/>
      <c r="Y165" s="15"/>
      <c r="Z165" s="15"/>
      <c r="AA165" s="80"/>
      <c r="AB165" s="2"/>
    </row>
    <row r="166" spans="1:28" ht="24.75" customHeight="1">
      <c r="A166" s="15"/>
      <c r="B166" s="64" t="s">
        <v>16</v>
      </c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16"/>
      <c r="X166" s="16"/>
      <c r="Y166" s="15"/>
      <c r="Z166" s="15"/>
      <c r="AA166" s="80"/>
      <c r="AB166" s="2"/>
    </row>
    <row r="167" spans="1:28" ht="36.75" customHeight="1">
      <c r="A167" s="14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80"/>
      <c r="AB167" s="2"/>
    </row>
    <row r="168" spans="1:28" ht="37.5" customHeight="1" thickBot="1">
      <c r="A168" s="14"/>
      <c r="B168" s="299" t="s">
        <v>15</v>
      </c>
      <c r="C168" s="300"/>
      <c r="D168" s="301"/>
      <c r="E168" s="301" t="s">
        <v>14</v>
      </c>
      <c r="F168" s="305" t="s">
        <v>13</v>
      </c>
      <c r="G168" s="306"/>
      <c r="H168" s="65"/>
      <c r="I168" s="65"/>
      <c r="J168" s="65"/>
      <c r="K168" s="66"/>
      <c r="L168" s="131"/>
      <c r="M168" s="213" t="s">
        <v>92</v>
      </c>
      <c r="N168" s="65"/>
      <c r="O168" s="65"/>
      <c r="P168" s="216" t="s">
        <v>12</v>
      </c>
      <c r="Q168" s="65"/>
      <c r="R168" s="65"/>
      <c r="S168" s="65"/>
      <c r="T168" s="65"/>
      <c r="U168" s="65"/>
      <c r="V168" s="219" t="s">
        <v>11</v>
      </c>
      <c r="W168" s="92"/>
      <c r="X168" s="92"/>
      <c r="Y168" s="92"/>
      <c r="Z168" s="92"/>
      <c r="AA168" s="223" t="s">
        <v>10</v>
      </c>
      <c r="AB168" s="2"/>
    </row>
    <row r="169" spans="1:28" ht="12.75" customHeight="1" thickBot="1">
      <c r="A169" s="14"/>
      <c r="B169" s="302"/>
      <c r="C169" s="303"/>
      <c r="D169" s="304"/>
      <c r="E169" s="304"/>
      <c r="F169" s="307"/>
      <c r="G169" s="245"/>
      <c r="H169" s="62"/>
      <c r="I169" s="62"/>
      <c r="J169" s="62"/>
      <c r="K169" s="67"/>
      <c r="L169" s="132"/>
      <c r="M169" s="214"/>
      <c r="N169" s="62"/>
      <c r="O169" s="62"/>
      <c r="P169" s="217"/>
      <c r="Q169" s="62"/>
      <c r="R169" s="62"/>
      <c r="S169" s="62"/>
      <c r="T169" s="62"/>
      <c r="U169" s="62"/>
      <c r="V169" s="220"/>
      <c r="W169" s="93"/>
      <c r="X169" s="93"/>
      <c r="Y169" s="93"/>
      <c r="Z169" s="93"/>
      <c r="AA169" s="224"/>
      <c r="AB169" s="2"/>
    </row>
    <row r="170" spans="1:28" ht="12.75" customHeight="1">
      <c r="A170" s="14"/>
      <c r="B170" s="302"/>
      <c r="C170" s="303"/>
      <c r="D170" s="304"/>
      <c r="E170" s="304"/>
      <c r="F170" s="307"/>
      <c r="G170" s="245"/>
      <c r="H170" s="94"/>
      <c r="I170" s="94"/>
      <c r="J170" s="94"/>
      <c r="K170" s="95"/>
      <c r="L170" s="133"/>
      <c r="M170" s="215"/>
      <c r="N170" s="94"/>
      <c r="O170" s="94"/>
      <c r="P170" s="218"/>
      <c r="Q170" s="94"/>
      <c r="R170" s="94"/>
      <c r="S170" s="94"/>
      <c r="T170" s="94"/>
      <c r="U170" s="94"/>
      <c r="V170" s="221"/>
      <c r="W170" s="70"/>
      <c r="X170" s="70"/>
      <c r="Y170" s="70"/>
      <c r="Z170" s="70"/>
      <c r="AA170" s="225"/>
      <c r="AB170" s="2"/>
    </row>
    <row r="171" spans="1:28" ht="12.75" customHeight="1">
      <c r="A171" s="14"/>
      <c r="B171" s="298">
        <v>1</v>
      </c>
      <c r="C171" s="298"/>
      <c r="D171" s="298"/>
      <c r="E171" s="96">
        <v>2</v>
      </c>
      <c r="F171" s="298">
        <v>3</v>
      </c>
      <c r="G171" s="298"/>
      <c r="H171" s="97"/>
      <c r="I171" s="97"/>
      <c r="J171" s="97"/>
      <c r="K171" s="129"/>
      <c r="L171" s="129"/>
      <c r="M171" s="96">
        <v>4</v>
      </c>
      <c r="N171" s="96"/>
      <c r="O171" s="96"/>
      <c r="P171" s="96">
        <v>5</v>
      </c>
      <c r="Q171" s="96"/>
      <c r="R171" s="96"/>
      <c r="S171" s="96"/>
      <c r="T171" s="96"/>
      <c r="U171" s="96"/>
      <c r="V171" s="96">
        <v>6</v>
      </c>
      <c r="W171" s="97"/>
      <c r="X171" s="97"/>
      <c r="Y171" s="97"/>
      <c r="Z171" s="97"/>
      <c r="AA171" s="98">
        <v>7</v>
      </c>
      <c r="AB171" s="2"/>
    </row>
    <row r="172" spans="1:28" ht="24.75" customHeight="1" thickBot="1">
      <c r="A172" s="14"/>
      <c r="B172" s="308" t="s">
        <v>9</v>
      </c>
      <c r="C172" s="308"/>
      <c r="D172" s="308"/>
      <c r="E172" s="241">
        <v>10</v>
      </c>
      <c r="F172" s="237"/>
      <c r="G172" s="237"/>
      <c r="H172" s="15"/>
      <c r="I172" s="15"/>
      <c r="J172" s="15"/>
      <c r="K172" s="125"/>
      <c r="L172" s="129"/>
      <c r="M172" s="226"/>
      <c r="N172" s="97"/>
      <c r="O172" s="97"/>
      <c r="P172" s="222"/>
      <c r="Q172" s="97"/>
      <c r="R172" s="97"/>
      <c r="S172" s="97"/>
      <c r="T172" s="97"/>
      <c r="U172" s="97"/>
      <c r="V172" s="222"/>
      <c r="W172" s="97"/>
      <c r="X172" s="97"/>
      <c r="Y172" s="97"/>
      <c r="Z172" s="97"/>
      <c r="AA172" s="212"/>
      <c r="AB172" s="2"/>
    </row>
    <row r="173" spans="1:28" ht="32.25" customHeight="1">
      <c r="A173" s="14"/>
      <c r="B173" s="309"/>
      <c r="C173" s="309"/>
      <c r="D173" s="309"/>
      <c r="E173" s="296"/>
      <c r="F173" s="297"/>
      <c r="G173" s="297"/>
      <c r="H173" s="15"/>
      <c r="I173" s="15"/>
      <c r="J173" s="15"/>
      <c r="K173" s="127"/>
      <c r="L173" s="130"/>
      <c r="M173" s="226"/>
      <c r="N173" s="97"/>
      <c r="O173" s="97"/>
      <c r="P173" s="222"/>
      <c r="Q173" s="97"/>
      <c r="R173" s="97"/>
      <c r="S173" s="97"/>
      <c r="T173" s="97"/>
      <c r="U173" s="97"/>
      <c r="V173" s="222"/>
      <c r="W173" s="97"/>
      <c r="X173" s="97"/>
      <c r="Y173" s="97"/>
      <c r="Z173" s="97"/>
      <c r="AA173" s="212"/>
      <c r="AB173" s="2"/>
    </row>
    <row r="174" spans="1:28" ht="12.75" customHeight="1">
      <c r="A174" s="14"/>
      <c r="B174" s="232" t="s">
        <v>8</v>
      </c>
      <c r="C174" s="232"/>
      <c r="D174" s="233"/>
      <c r="E174" s="241">
        <v>20</v>
      </c>
      <c r="F174" s="237">
        <v>0</v>
      </c>
      <c r="G174" s="237"/>
      <c r="H174" s="15"/>
      <c r="I174" s="15"/>
      <c r="J174" s="15"/>
      <c r="K174" s="134"/>
      <c r="L174" s="135"/>
      <c r="M174" s="229">
        <v>19123209.26</v>
      </c>
      <c r="N174" s="97"/>
      <c r="O174" s="97"/>
      <c r="P174" s="229">
        <v>19091815.76</v>
      </c>
      <c r="Q174" s="229">
        <v>19123209.26</v>
      </c>
      <c r="R174" s="229">
        <v>19123209.26</v>
      </c>
      <c r="S174" s="229">
        <v>19123209.26</v>
      </c>
      <c r="T174" s="229">
        <v>19123209.26</v>
      </c>
      <c r="U174" s="229">
        <v>19123209.26</v>
      </c>
      <c r="V174" s="229">
        <v>19091815.76</v>
      </c>
      <c r="W174" s="97"/>
      <c r="X174" s="97"/>
      <c r="Y174" s="97"/>
      <c r="Z174" s="97"/>
      <c r="AA174" s="227">
        <v>0</v>
      </c>
      <c r="AB174" s="2"/>
    </row>
    <row r="175" spans="1:28" ht="4.5" customHeight="1">
      <c r="A175" s="15"/>
      <c r="B175" s="232"/>
      <c r="C175" s="232"/>
      <c r="D175" s="233"/>
      <c r="E175" s="241"/>
      <c r="F175" s="238"/>
      <c r="G175" s="238"/>
      <c r="H175" s="15"/>
      <c r="I175" s="15"/>
      <c r="J175" s="15"/>
      <c r="K175" s="130"/>
      <c r="L175" s="128"/>
      <c r="M175" s="229"/>
      <c r="N175" s="97"/>
      <c r="O175" s="97"/>
      <c r="P175" s="229"/>
      <c r="Q175" s="229"/>
      <c r="R175" s="229"/>
      <c r="S175" s="229"/>
      <c r="T175" s="229"/>
      <c r="U175" s="229"/>
      <c r="V175" s="229"/>
      <c r="W175" s="97"/>
      <c r="X175" s="97"/>
      <c r="Y175" s="97"/>
      <c r="Z175" s="97"/>
      <c r="AA175" s="228"/>
      <c r="AB175" s="2"/>
    </row>
    <row r="176" spans="1:28" ht="12.75" customHeight="1">
      <c r="A176" s="15"/>
      <c r="B176" s="234" t="s">
        <v>7</v>
      </c>
      <c r="C176" s="234"/>
      <c r="D176" s="235"/>
      <c r="E176" s="241">
        <v>30</v>
      </c>
      <c r="F176" s="239"/>
      <c r="G176" s="239"/>
      <c r="H176" s="15"/>
      <c r="I176" s="15"/>
      <c r="J176" s="15"/>
      <c r="K176" s="129"/>
      <c r="L176" s="126"/>
      <c r="M176" s="222"/>
      <c r="N176" s="97"/>
      <c r="O176" s="97"/>
      <c r="P176" s="222"/>
      <c r="Q176" s="97"/>
      <c r="R176" s="97"/>
      <c r="S176" s="97"/>
      <c r="T176" s="97"/>
      <c r="U176" s="97"/>
      <c r="V176" s="222"/>
      <c r="W176" s="97"/>
      <c r="X176" s="97"/>
      <c r="Y176" s="97"/>
      <c r="Z176" s="97"/>
      <c r="AA176" s="212"/>
      <c r="AB176" s="2"/>
    </row>
    <row r="177" spans="1:28" ht="6" customHeight="1">
      <c r="A177" s="15"/>
      <c r="B177" s="234"/>
      <c r="C177" s="234"/>
      <c r="D177" s="235"/>
      <c r="E177" s="241"/>
      <c r="F177" s="238"/>
      <c r="G177" s="238"/>
      <c r="H177" s="15"/>
      <c r="I177" s="15"/>
      <c r="J177" s="15"/>
      <c r="K177" s="130"/>
      <c r="L177" s="128"/>
      <c r="M177" s="222"/>
      <c r="N177" s="97"/>
      <c r="O177" s="97"/>
      <c r="P177" s="222"/>
      <c r="Q177" s="97"/>
      <c r="R177" s="97"/>
      <c r="S177" s="97"/>
      <c r="T177" s="97"/>
      <c r="U177" s="97"/>
      <c r="V177" s="222"/>
      <c r="W177" s="97"/>
      <c r="X177" s="97"/>
      <c r="Y177" s="97"/>
      <c r="Z177" s="97"/>
      <c r="AA177" s="212"/>
      <c r="AB177" s="2"/>
    </row>
    <row r="178" spans="1:28" ht="12.75" customHeight="1" thickBot="1">
      <c r="A178" s="15"/>
      <c r="B178" s="230" t="s">
        <v>6</v>
      </c>
      <c r="C178" s="230"/>
      <c r="D178" s="231"/>
      <c r="E178" s="236">
        <v>40</v>
      </c>
      <c r="F178" s="240"/>
      <c r="G178" s="240"/>
      <c r="H178" s="15"/>
      <c r="I178" s="15"/>
      <c r="J178" s="15"/>
      <c r="K178" s="129"/>
      <c r="L178" s="126"/>
      <c r="M178" s="222"/>
      <c r="N178" s="97"/>
      <c r="O178" s="97"/>
      <c r="P178" s="222"/>
      <c r="Q178" s="97"/>
      <c r="R178" s="97"/>
      <c r="S178" s="97"/>
      <c r="T178" s="97"/>
      <c r="U178" s="97"/>
      <c r="V178" s="222"/>
      <c r="W178" s="97"/>
      <c r="X178" s="97"/>
      <c r="Y178" s="97"/>
      <c r="Z178" s="97"/>
      <c r="AA178" s="212"/>
      <c r="AB178" s="2"/>
    </row>
    <row r="179" spans="1:28" ht="6.75" customHeight="1" thickBot="1">
      <c r="A179" s="15"/>
      <c r="B179" s="230"/>
      <c r="C179" s="230"/>
      <c r="D179" s="231"/>
      <c r="E179" s="236"/>
      <c r="F179" s="240"/>
      <c r="G179" s="240"/>
      <c r="H179" s="15"/>
      <c r="I179" s="15"/>
      <c r="J179" s="15"/>
      <c r="K179" s="130"/>
      <c r="L179" s="128"/>
      <c r="M179" s="222"/>
      <c r="N179" s="97"/>
      <c r="O179" s="97"/>
      <c r="P179" s="222"/>
      <c r="Q179" s="97"/>
      <c r="R179" s="97"/>
      <c r="S179" s="97"/>
      <c r="T179" s="97"/>
      <c r="U179" s="97"/>
      <c r="V179" s="222"/>
      <c r="W179" s="97"/>
      <c r="X179" s="97"/>
      <c r="Y179" s="97"/>
      <c r="Z179" s="97"/>
      <c r="AA179" s="212"/>
      <c r="AB179" s="2"/>
    </row>
    <row r="180" spans="1:28" ht="6.75" customHeight="1">
      <c r="A180" s="15"/>
      <c r="B180" s="62"/>
      <c r="C180" s="62"/>
      <c r="D180" s="62"/>
      <c r="E180" s="120"/>
      <c r="F180" s="62"/>
      <c r="G180" s="62"/>
      <c r="H180" s="15"/>
      <c r="I180" s="15"/>
      <c r="J180" s="15"/>
      <c r="K180" s="15"/>
      <c r="L180" s="15"/>
      <c r="M180" s="62"/>
      <c r="N180" s="93"/>
      <c r="O180" s="93"/>
      <c r="P180" s="62"/>
      <c r="Q180" s="93"/>
      <c r="R180" s="93"/>
      <c r="S180" s="93"/>
      <c r="T180" s="93"/>
      <c r="U180" s="93"/>
      <c r="V180" s="62"/>
      <c r="W180" s="93"/>
      <c r="X180" s="93"/>
      <c r="Y180" s="93"/>
      <c r="Z180" s="93"/>
      <c r="AA180" s="121"/>
      <c r="AB180" s="2"/>
    </row>
    <row r="181" spans="1:28" ht="31.5" customHeight="1">
      <c r="A181" s="15"/>
      <c r="B181" s="62"/>
      <c r="C181" s="62"/>
      <c r="D181" s="62"/>
      <c r="E181" s="120"/>
      <c r="F181" s="62"/>
      <c r="G181" s="62"/>
      <c r="H181" s="15"/>
      <c r="I181" s="15"/>
      <c r="J181" s="15"/>
      <c r="K181" s="15"/>
      <c r="L181" s="15"/>
      <c r="M181" s="62"/>
      <c r="N181" s="93"/>
      <c r="O181" s="93"/>
      <c r="P181" s="62"/>
      <c r="Q181" s="93"/>
      <c r="R181" s="93"/>
      <c r="S181" s="93"/>
      <c r="T181" s="93"/>
      <c r="U181" s="93"/>
      <c r="V181" s="62"/>
      <c r="W181" s="93"/>
      <c r="X181" s="93"/>
      <c r="Y181" s="93"/>
      <c r="Z181" s="93"/>
      <c r="AA181" s="121"/>
      <c r="AB181" s="2"/>
    </row>
    <row r="182" spans="1:28" ht="12.75" customHeight="1">
      <c r="A182" s="15" t="s">
        <v>0</v>
      </c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80"/>
      <c r="AB182" s="2"/>
    </row>
    <row r="183" spans="1:28" ht="12.75" customHeight="1">
      <c r="A183" s="15"/>
      <c r="B183" s="68" t="s">
        <v>64</v>
      </c>
      <c r="C183" s="15"/>
      <c r="D183" s="15" t="s">
        <v>61</v>
      </c>
      <c r="E183" s="15"/>
      <c r="F183" s="68" t="s">
        <v>5</v>
      </c>
      <c r="G183" s="15"/>
      <c r="H183" s="15"/>
      <c r="I183" s="15"/>
      <c r="J183" s="15"/>
      <c r="K183" s="15"/>
      <c r="L183" s="15"/>
      <c r="M183" s="70"/>
      <c r="N183" s="15"/>
      <c r="O183" s="15"/>
      <c r="P183" s="15" t="s">
        <v>62</v>
      </c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80"/>
      <c r="AB183" s="2"/>
    </row>
    <row r="184" spans="1:28" ht="12.75" customHeight="1">
      <c r="A184" s="15"/>
      <c r="B184" s="23" t="s">
        <v>4</v>
      </c>
      <c r="C184" s="20" t="s">
        <v>3</v>
      </c>
      <c r="D184" s="15"/>
      <c r="E184" s="15"/>
      <c r="F184" s="15"/>
      <c r="G184" s="15"/>
      <c r="H184" s="15"/>
      <c r="I184" s="15"/>
      <c r="J184" s="15"/>
      <c r="K184" s="15"/>
      <c r="L184" s="15"/>
      <c r="M184" s="35" t="s">
        <v>2</v>
      </c>
      <c r="N184" s="15"/>
      <c r="O184" s="15"/>
      <c r="P184" s="15" t="s">
        <v>1</v>
      </c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80"/>
      <c r="AB184" s="2"/>
    </row>
    <row r="185" spans="1:28" ht="12.7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80"/>
      <c r="AB185" s="2"/>
    </row>
    <row r="186" spans="1:28" ht="12.7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80"/>
      <c r="AB186" s="2"/>
    </row>
    <row r="187" spans="2:27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</row>
  </sheetData>
  <sheetProtection/>
  <mergeCells count="82">
    <mergeCell ref="T174:T175"/>
    <mergeCell ref="U174:U175"/>
    <mergeCell ref="B158:AA158"/>
    <mergeCell ref="B163:L163"/>
    <mergeCell ref="B164:L164"/>
    <mergeCell ref="E172:E173"/>
    <mergeCell ref="F172:G173"/>
    <mergeCell ref="F171:G171"/>
    <mergeCell ref="B168:D170"/>
    <mergeCell ref="B171:D171"/>
    <mergeCell ref="E168:E170"/>
    <mergeCell ref="F168:G170"/>
    <mergeCell ref="B172:D173"/>
    <mergeCell ref="B100:AA100"/>
    <mergeCell ref="B125:AA125"/>
    <mergeCell ref="B120:AA120"/>
    <mergeCell ref="B105:AA105"/>
    <mergeCell ref="B110:AA110"/>
    <mergeCell ref="B115:AA115"/>
    <mergeCell ref="B130:AA130"/>
    <mergeCell ref="B136:AA136"/>
    <mergeCell ref="B141:AA141"/>
    <mergeCell ref="B153:AA153"/>
    <mergeCell ref="B146:AA146"/>
    <mergeCell ref="AA19:AA21"/>
    <mergeCell ref="B30:AA30"/>
    <mergeCell ref="B90:AA90"/>
    <mergeCell ref="B95:AA95"/>
    <mergeCell ref="V19:V21"/>
    <mergeCell ref="B49:AA49"/>
    <mergeCell ref="B84:AA84"/>
    <mergeCell ref="L20:L21"/>
    <mergeCell ref="B23:AA23"/>
    <mergeCell ref="B69:AA69"/>
    <mergeCell ref="B78:AA78"/>
    <mergeCell ref="B75:L75"/>
    <mergeCell ref="B4:S4"/>
    <mergeCell ref="B5:S5"/>
    <mergeCell ref="B6:S6"/>
    <mergeCell ref="B18:S18"/>
    <mergeCell ref="M19:M21"/>
    <mergeCell ref="P19:P21"/>
    <mergeCell ref="B19:B21"/>
    <mergeCell ref="C20:C21"/>
    <mergeCell ref="D20:D21"/>
    <mergeCell ref="E20:E21"/>
    <mergeCell ref="F20:F21"/>
    <mergeCell ref="G20:G21"/>
    <mergeCell ref="C19:G19"/>
    <mergeCell ref="K20:K21"/>
    <mergeCell ref="B178:D179"/>
    <mergeCell ref="M174:M175"/>
    <mergeCell ref="P174:P175"/>
    <mergeCell ref="V174:V175"/>
    <mergeCell ref="M176:M177"/>
    <mergeCell ref="P176:P177"/>
    <mergeCell ref="V176:V177"/>
    <mergeCell ref="B174:D175"/>
    <mergeCell ref="B176:D177"/>
    <mergeCell ref="M178:M179"/>
    <mergeCell ref="E178:E179"/>
    <mergeCell ref="F174:G175"/>
    <mergeCell ref="F176:G177"/>
    <mergeCell ref="F178:G179"/>
    <mergeCell ref="E174:E175"/>
    <mergeCell ref="E176:E177"/>
    <mergeCell ref="AA178:AA179"/>
    <mergeCell ref="M168:M170"/>
    <mergeCell ref="P168:P170"/>
    <mergeCell ref="V168:V170"/>
    <mergeCell ref="P178:P179"/>
    <mergeCell ref="V178:V179"/>
    <mergeCell ref="AA168:AA170"/>
    <mergeCell ref="P172:P173"/>
    <mergeCell ref="V172:V173"/>
    <mergeCell ref="M172:M173"/>
    <mergeCell ref="AA172:AA173"/>
    <mergeCell ref="AA174:AA175"/>
    <mergeCell ref="AA176:AA177"/>
    <mergeCell ref="Q174:Q175"/>
    <mergeCell ref="R174:R175"/>
    <mergeCell ref="S174:S175"/>
  </mergeCells>
  <printOptions/>
  <pageMargins left="0.5118110236220472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наташа</cp:lastModifiedBy>
  <cp:lastPrinted>2012-01-06T07:31:45Z</cp:lastPrinted>
  <dcterms:created xsi:type="dcterms:W3CDTF">2008-11-04T11:50:18Z</dcterms:created>
  <dcterms:modified xsi:type="dcterms:W3CDTF">2012-01-07T11:25:50Z</dcterms:modified>
  <cp:category/>
  <cp:version/>
  <cp:contentType/>
  <cp:contentStatus/>
</cp:coreProperties>
</file>